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d50842889a78ff3/Работен плот/ARMHL/09-2025k/"/>
    </mc:Choice>
  </mc:AlternateContent>
  <xr:revisionPtr revIDLastSave="41" documentId="13_ncr:9_{7BB4516C-FC9C-4883-9E3E-0E08B61FE2C4}" xr6:coauthVersionLast="47" xr6:coauthVersionMax="47" xr10:uidLastSave="{C6EDAF47-2276-4498-A5D1-B30E620745A7}"/>
  <bookViews>
    <workbookView xWindow="-110" yWindow="-110" windowWidth="25820" windowHeight="15500" tabRatio="826" xr2:uid="{88CF5A0B-F2D3-4465-95D8-56100F81D4BF}"/>
  </bookViews>
  <sheets>
    <sheet name="Баланс " sheetId="1" r:id="rId1"/>
    <sheet name="Очет за доходите " sheetId="2" r:id="rId2"/>
    <sheet name="Паричен поток" sheetId="3" r:id="rId3"/>
    <sheet name="Лист1" sheetId="5" state="hidden" r:id="rId4"/>
    <sheet name="Собствен капитал " sheetId="4" r:id="rId5"/>
  </sheets>
  <definedNames>
    <definedName name="_GoBack_9">#REF!</definedName>
    <definedName name="_Ref248333980_9">#REF!</definedName>
    <definedName name="_Ref250228934_9">#REF!</definedName>
    <definedName name="bookmark1_9">#REF!</definedName>
    <definedName name="_xlnm.Print_Area" localSheetId="4">'Собствен капитал 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I13" i="4"/>
  <c r="C16" i="2" l="1"/>
  <c r="C18" i="2" s="1"/>
  <c r="A41" i="4"/>
  <c r="H16" i="4"/>
  <c r="A3" i="4"/>
  <c r="A3" i="3"/>
  <c r="D6" i="3"/>
  <c r="C6" i="3"/>
  <c r="A44" i="3"/>
  <c r="A34" i="2"/>
  <c r="C43" i="1"/>
  <c r="G8" i="5"/>
  <c r="F17" i="5"/>
  <c r="E17" i="5"/>
  <c r="C17" i="5"/>
  <c r="B17" i="5"/>
  <c r="G16" i="5"/>
  <c r="F10" i="5"/>
  <c r="E10" i="5"/>
  <c r="C10" i="5"/>
  <c r="B10" i="5"/>
  <c r="G9" i="5"/>
  <c r="K16" i="4"/>
  <c r="I16" i="4"/>
  <c r="G16" i="4"/>
  <c r="F16" i="4"/>
  <c r="E16" i="4"/>
  <c r="D16" i="4"/>
  <c r="C16" i="4"/>
  <c r="B16" i="4"/>
  <c r="L14" i="4"/>
  <c r="J13" i="4"/>
  <c r="J16" i="4" s="1"/>
  <c r="D16" i="2"/>
  <c r="D18" i="2" s="1"/>
  <c r="C24" i="1"/>
  <c r="C16" i="3"/>
  <c r="C29" i="1"/>
  <c r="C31" i="1"/>
  <c r="C33" i="1" s="1"/>
  <c r="K25" i="4"/>
  <c r="I25" i="4"/>
  <c r="H25" i="4"/>
  <c r="G25" i="4"/>
  <c r="F25" i="4"/>
  <c r="E25" i="4"/>
  <c r="D25" i="4"/>
  <c r="C25" i="4"/>
  <c r="B25" i="4"/>
  <c r="L23" i="4"/>
  <c r="C16" i="1"/>
  <c r="D9" i="1"/>
  <c r="D16" i="1"/>
  <c r="D24" i="1"/>
  <c r="D31" i="1"/>
  <c r="D33" i="1"/>
  <c r="C38" i="1"/>
  <c r="D38" i="1"/>
  <c r="D43" i="1"/>
  <c r="D16" i="3"/>
  <c r="C23" i="3"/>
  <c r="D23" i="3"/>
  <c r="C28" i="3"/>
  <c r="D28" i="3"/>
  <c r="J21" i="4"/>
  <c r="L21" i="4"/>
  <c r="J22" i="4"/>
  <c r="J25" i="4"/>
  <c r="L22" i="4"/>
  <c r="L25" i="4"/>
  <c r="D10" i="5"/>
  <c r="D17" i="5"/>
  <c r="G17" i="5"/>
  <c r="G10" i="5"/>
  <c r="G15" i="5"/>
  <c r="J12" i="4"/>
  <c r="L12" i="4"/>
  <c r="D29" i="3"/>
  <c r="D31" i="3"/>
  <c r="D44" i="1"/>
  <c r="D25" i="1"/>
  <c r="C25" i="1" l="1"/>
  <c r="C29" i="3"/>
  <c r="C31" i="3" s="1"/>
  <c r="L13" i="4"/>
  <c r="L16" i="4" s="1"/>
  <c r="C44" i="1"/>
  <c r="C20" i="2"/>
  <c r="C24" i="2"/>
  <c r="D20" i="2"/>
  <c r="D24" i="2"/>
</calcChain>
</file>

<file path=xl/sharedStrings.xml><?xml version="1.0" encoding="utf-8"?>
<sst xmlns="http://schemas.openxmlformats.org/spreadsheetml/2006/main" count="171" uniqueCount="128">
  <si>
    <t>"АРМЕЙСКИ ХОЛДИНГ" АД</t>
  </si>
  <si>
    <t xml:space="preserve">КОНСОЛИДИРАН ОТЧЕТ ЗА ФИНАНСОВОТО СЪСТОЯНИЕ </t>
  </si>
  <si>
    <t>Пояснение</t>
  </si>
  <si>
    <t>BGN’000</t>
  </si>
  <si>
    <t>Активи</t>
  </si>
  <si>
    <t>Нетекущи активи</t>
  </si>
  <si>
    <t>Репотация</t>
  </si>
  <si>
    <t>Нематериални активи</t>
  </si>
  <si>
    <t xml:space="preserve">Имоти, машини и съоръжения </t>
  </si>
  <si>
    <t xml:space="preserve">Инвестиции в асоциирани предприятия </t>
  </si>
  <si>
    <t>Общо нетекущи активи</t>
  </si>
  <si>
    <t>Текущи активи</t>
  </si>
  <si>
    <t>Материални запаси</t>
  </si>
  <si>
    <t>Търговски и други вземания</t>
  </si>
  <si>
    <t>Пари и парични еквиваленти</t>
  </si>
  <si>
    <t>Предплатени разходи</t>
  </si>
  <si>
    <t>Общо текущи активи</t>
  </si>
  <si>
    <t>Общо активи</t>
  </si>
  <si>
    <t>Капитал</t>
  </si>
  <si>
    <t>Регистриран капитал</t>
  </si>
  <si>
    <t>Резерви</t>
  </si>
  <si>
    <t>Неразпределена печалба/непокрита загуба от мин. Год.</t>
  </si>
  <si>
    <t>Финансов резултат за периода</t>
  </si>
  <si>
    <t>Общо</t>
  </si>
  <si>
    <t>Неконтролиращи участия</t>
  </si>
  <si>
    <t>Общо капитал</t>
  </si>
  <si>
    <t>Пасиви</t>
  </si>
  <si>
    <t>Нетекущи пасиви</t>
  </si>
  <si>
    <t>Търговски и други задължения</t>
  </si>
  <si>
    <t>Отсрочени данъци</t>
  </si>
  <si>
    <t>Общо нетекущи пасиви</t>
  </si>
  <si>
    <t>Текущи пасиви</t>
  </si>
  <si>
    <t>Задължения към персонала  и задължения за осигуровки</t>
  </si>
  <si>
    <t>Данъчни задължения</t>
  </si>
  <si>
    <t>Общо текущи пасиви</t>
  </si>
  <si>
    <t>Общо капитал и пасиви</t>
  </si>
  <si>
    <t>КОНСОЛИДИРАН ОТЧЕТ ЗА ВСЕОБХВАТНИЯ ДОХОД</t>
  </si>
  <si>
    <t xml:space="preserve">Приходи </t>
  </si>
  <si>
    <t>Промени в запасите от продукция и незавършено производство</t>
  </si>
  <si>
    <t>Разходи за материали</t>
  </si>
  <si>
    <t>Разходи за външни услуги</t>
  </si>
  <si>
    <t>Разходи за амортизации</t>
  </si>
  <si>
    <t>Разходи за персонал</t>
  </si>
  <si>
    <t>Други разходи</t>
  </si>
  <si>
    <t>Финансови приходи/разходи</t>
  </si>
  <si>
    <t>Печалба/загуба за периода преди данъчно облагане</t>
  </si>
  <si>
    <t>Разходи за данъци</t>
  </si>
  <si>
    <t>Нетна печалба/загуба за периода</t>
  </si>
  <si>
    <t>Общ всеобхватен доход за периода</t>
  </si>
  <si>
    <t>Доход/(загубa) на акция</t>
  </si>
  <si>
    <t xml:space="preserve">КОНСОЛИДИРАН ОТЧЕТ ЗА ПАРИЧНИТЕ ПОТОЦИ </t>
  </si>
  <si>
    <t>Оперативна дейност</t>
  </si>
  <si>
    <t>Постъпления от клиенти по продажби</t>
  </si>
  <si>
    <t>Парични плащания на доставчици</t>
  </si>
  <si>
    <t xml:space="preserve">Парични постъпления към персонала </t>
  </si>
  <si>
    <t xml:space="preserve">Парични плащания към персонала </t>
  </si>
  <si>
    <t>Други постъпления по оперативна дейност</t>
  </si>
  <si>
    <t>Други плащания по оперативна дейност</t>
  </si>
  <si>
    <t>Нетен паричен поток от оперативна дейност</t>
  </si>
  <si>
    <t>Инвестиционна дейност</t>
  </si>
  <si>
    <t>Покупка на дълготрайни активи</t>
  </si>
  <si>
    <t>Постъпления от лихви по предоставени заеми</t>
  </si>
  <si>
    <t>Постъпления от друга от инвестиционна дейност</t>
  </si>
  <si>
    <t>Други парични потоци от инвестиционна дейност</t>
  </si>
  <si>
    <t>Нетен паричен поток от инвестиционна дейност</t>
  </si>
  <si>
    <t>Финансова дейност</t>
  </si>
  <si>
    <t>Постъпления получени заеми</t>
  </si>
  <si>
    <t>Плащания по  получени заеми</t>
  </si>
  <si>
    <t>Постъпления/плащания от лихви</t>
  </si>
  <si>
    <t>Нетен паричен поток от финансова дейност</t>
  </si>
  <si>
    <t>Нетно увеличение/намаление на парични средства Парични средства в началото на периода</t>
  </si>
  <si>
    <t>Парични средства в края на периода</t>
  </si>
  <si>
    <t xml:space="preserve">КОНСОЛИДИРАН ОТЧЕТ ЗА ПРОМЕНИТЕ В СОБСТВЕНИЯ КАПИТАЛ </t>
  </si>
  <si>
    <t>Поя-</t>
  </si>
  <si>
    <t>Регистри­</t>
  </si>
  <si>
    <t>Финансов резултат</t>
  </si>
  <si>
    <t>Печалба</t>
  </si>
  <si>
    <t>Неконтро-лиращи участия</t>
  </si>
  <si>
    <t>Всички суми са в хиляди лева</t>
  </si>
  <si>
    <t>сне</t>
  </si>
  <si>
    <t>ран</t>
  </si>
  <si>
    <t>Резерв от посл.  оценки</t>
  </si>
  <si>
    <t xml:space="preserve">Законови </t>
  </si>
  <si>
    <t>Други</t>
  </si>
  <si>
    <t>от минали години</t>
  </si>
  <si>
    <t>загуба</t>
  </si>
  <si>
    <t>капитал</t>
  </si>
  <si>
    <t>ние</t>
  </si>
  <si>
    <t xml:space="preserve">резерви </t>
  </si>
  <si>
    <t>резерви</t>
  </si>
  <si>
    <t>Неразпр.</t>
  </si>
  <si>
    <t>Непокрита</t>
  </si>
  <si>
    <t>за</t>
  </si>
  <si>
    <t>печалба</t>
  </si>
  <si>
    <t>периода</t>
  </si>
  <si>
    <t>а</t>
  </si>
  <si>
    <t>Прехвърляне на загубата в непокрита загуба</t>
  </si>
  <si>
    <t>Други изменения</t>
  </si>
  <si>
    <t>Предоставени заеми и вземания от управление</t>
  </si>
  <si>
    <t>Други предоставени заеми</t>
  </si>
  <si>
    <t>Получени заеми и други задължения</t>
  </si>
  <si>
    <t>Изготвил:</t>
  </si>
  <si>
    <t xml:space="preserve">Изпълн.  директор : </t>
  </si>
  <si>
    <t>Изпълн.  Директор:</t>
  </si>
  <si>
    <t xml:space="preserve">Изпълн.  директор: </t>
  </si>
  <si>
    <t xml:space="preserve">Изпълн. директор : </t>
  </si>
  <si>
    <t>Никола  Петров Тодоров</t>
  </si>
  <si>
    <t>Никола  ПетровТодоров</t>
  </si>
  <si>
    <t xml:space="preserve">Изготвил: </t>
  </si>
  <si>
    <t>Димитър Димитров Цветанов</t>
  </si>
  <si>
    <t>Салдо към 1 януари 2021 год</t>
  </si>
  <si>
    <t>Димитър  Цветанов</t>
  </si>
  <si>
    <t>Към 31.12.2021 година</t>
  </si>
  <si>
    <t>Салдо към 31 декември 2021 г.</t>
  </si>
  <si>
    <t xml:space="preserve">Съгласно доклад на независимия одитор </t>
  </si>
  <si>
    <t xml:space="preserve">За „БН ОДИТ КОНСУЛТ“ ЕООД, Одиторско дружество № 0178 </t>
  </si>
  <si>
    <t>Божидар Начев, Управител и регистриран одитор, отговорен за одита</t>
  </si>
  <si>
    <t>Дата: 26.04.2022 г.</t>
  </si>
  <si>
    <t>Салдо към 1 януари 2020 год</t>
  </si>
  <si>
    <t>Салдо към 31 декември 2020 г.</t>
  </si>
  <si>
    <t>Финансов резултат от минали години</t>
  </si>
  <si>
    <t>Приложенията на страници от 7 до 41 са неразделна част от настоящия  финансов отчет.</t>
  </si>
  <si>
    <t>Салдо към 1 януари 2024 год</t>
  </si>
  <si>
    <t>Салдо към 1 януари 2025 год</t>
  </si>
  <si>
    <t>Салдо към 31 декември 2024 г.</t>
  </si>
  <si>
    <t>Към 30.09.2025 година</t>
  </si>
  <si>
    <t>Салдо към 30 септември 2025 г.</t>
  </si>
  <si>
    <t>Дата: 28.11.2025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</si>
</sst>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/mm/yyyy&quot; г&quot;/"/>
    <numFmt numFmtId="165" formatCode="0;\(0\)"/>
    <numFmt numFmtId="166" formatCode="##0.00"/>
    <numFmt numFmtId="167" formatCode="##0"/>
    <numFmt numFmtId="168" formatCode="0_);\(0\)"/>
    <numFmt numFmtId="169" formatCode="#,##0.0"/>
    <numFmt numFmtId="170" formatCode="#,##0.000_);\(#,##0.000\)"/>
    <numFmt numFmtId="171" formatCode="\$#,##0_);&quot;($&quot;#,##0\)"/>
    <numFmt numFmtId="172" formatCode="0.0"/>
  </numFmts>
  <fonts count="23" x14ac:knownFonts="1">
    <font>
      <sz val="10"/>
      <name val="Arial"/>
      <family val="2"/>
      <charset val="204"/>
    </font>
    <font>
      <b/>
      <sz val="15"/>
      <color indexed="56"/>
      <name val="Calibri"/>
      <family val="2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6">
    <xf numFmtId="0" fontId="0" fillId="0" borderId="0" xfId="0"/>
    <xf numFmtId="0" fontId="2" fillId="0" borderId="0" xfId="0" applyFont="1"/>
    <xf numFmtId="49" fontId="2" fillId="0" borderId="0" xfId="0" applyNumberFormat="1" applyFont="1"/>
    <xf numFmtId="37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vertical="top" wrapText="1"/>
    </xf>
    <xf numFmtId="49" fontId="8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3" borderId="0" xfId="0" applyFont="1" applyFill="1" applyAlignment="1">
      <alignment vertical="top" wrapText="1"/>
    </xf>
    <xf numFmtId="49" fontId="7" fillId="0" borderId="0" xfId="0" applyNumberFormat="1" applyFont="1" applyAlignment="1">
      <alignment vertical="top" wrapText="1"/>
    </xf>
    <xf numFmtId="37" fontId="7" fillId="3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horizontal="right"/>
    </xf>
    <xf numFmtId="37" fontId="7" fillId="0" borderId="0" xfId="0" applyNumberFormat="1" applyFont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vertical="top" wrapText="1"/>
    </xf>
    <xf numFmtId="37" fontId="11" fillId="0" borderId="0" xfId="0" applyNumberFormat="1" applyFont="1" applyAlignment="1">
      <alignment horizontal="right" vertical="top" wrapText="1"/>
    </xf>
    <xf numFmtId="37" fontId="2" fillId="0" borderId="0" xfId="0" applyNumberFormat="1" applyFont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37" fontId="12" fillId="0" borderId="2" xfId="0" applyNumberFormat="1" applyFont="1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top" wrapText="1"/>
    </xf>
    <xf numFmtId="37" fontId="12" fillId="0" borderId="0" xfId="0" applyNumberFormat="1" applyFont="1" applyAlignment="1">
      <alignment horizontal="right" vertical="top" wrapText="1"/>
    </xf>
    <xf numFmtId="37" fontId="12" fillId="3" borderId="0" xfId="0" applyNumberFormat="1" applyFont="1" applyFill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37" fontId="11" fillId="0" borderId="2" xfId="0" applyNumberFormat="1" applyFont="1" applyBorder="1" applyAlignment="1">
      <alignment horizontal="right" vertical="top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37" fontId="11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9" fillId="3" borderId="2" xfId="0" applyFont="1" applyFill="1" applyBorder="1" applyAlignment="1">
      <alignment vertical="center" wrapText="1"/>
    </xf>
    <xf numFmtId="37" fontId="12" fillId="0" borderId="2" xfId="0" applyNumberFormat="1" applyFont="1" applyBorder="1" applyAlignment="1">
      <alignment horizontal="right" vertical="center" wrapText="1"/>
    </xf>
    <xf numFmtId="37" fontId="12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37" fontId="11" fillId="0" borderId="2" xfId="0" applyNumberFormat="1" applyFont="1" applyBorder="1" applyAlignment="1">
      <alignment horizontal="right" vertical="center" wrapText="1"/>
    </xf>
    <xf numFmtId="0" fontId="9" fillId="3" borderId="3" xfId="0" applyFont="1" applyFill="1" applyBorder="1" applyAlignment="1">
      <alignment vertical="center" wrapText="1"/>
    </xf>
    <xf numFmtId="37" fontId="12" fillId="0" borderId="3" xfId="0" applyNumberFormat="1" applyFont="1" applyBorder="1" applyAlignment="1">
      <alignment vertical="center" wrapText="1"/>
    </xf>
    <xf numFmtId="37" fontId="14" fillId="0" borderId="2" xfId="0" applyNumberFormat="1" applyFont="1" applyBorder="1" applyAlignment="1">
      <alignment vertical="center" wrapText="1"/>
    </xf>
    <xf numFmtId="37" fontId="14" fillId="3" borderId="2" xfId="0" applyNumberFormat="1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9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wrapText="1"/>
    </xf>
    <xf numFmtId="0" fontId="8" fillId="0" borderId="0" xfId="0" applyFont="1" applyAlignment="1">
      <alignment horizontal="right" wrapText="1"/>
    </xf>
    <xf numFmtId="0" fontId="12" fillId="3" borderId="0" xfId="0" applyFont="1" applyFill="1" applyAlignment="1">
      <alignment wrapText="1"/>
    </xf>
    <xf numFmtId="166" fontId="7" fillId="3" borderId="0" xfId="0" applyNumberFormat="1" applyFont="1" applyFill="1" applyAlignment="1">
      <alignment wrapText="1"/>
    </xf>
    <xf numFmtId="167" fontId="11" fillId="3" borderId="0" xfId="0" applyNumberFormat="1" applyFont="1" applyFill="1" applyAlignment="1">
      <alignment wrapText="1"/>
    </xf>
    <xf numFmtId="0" fontId="11" fillId="3" borderId="0" xfId="0" applyFont="1" applyFill="1" applyAlignment="1">
      <alignment vertical="center" wrapText="1"/>
    </xf>
    <xf numFmtId="168" fontId="2" fillId="3" borderId="0" xfId="0" applyNumberFormat="1" applyFont="1" applyFill="1" applyAlignment="1">
      <alignment vertical="center" wrapText="1"/>
    </xf>
    <xf numFmtId="168" fontId="11" fillId="3" borderId="0" xfId="0" applyNumberFormat="1" applyFont="1" applyFill="1" applyAlignment="1">
      <alignment horizontal="right" vertical="center" wrapText="1"/>
    </xf>
    <xf numFmtId="168" fontId="11" fillId="3" borderId="0" xfId="0" applyNumberFormat="1" applyFont="1" applyFill="1" applyAlignment="1">
      <alignment vertical="center" wrapText="1"/>
    </xf>
    <xf numFmtId="168" fontId="11" fillId="0" borderId="0" xfId="0" applyNumberFormat="1" applyFont="1" applyAlignment="1">
      <alignment horizontal="right" vertical="center" wrapText="1"/>
    </xf>
    <xf numFmtId="0" fontId="11" fillId="3" borderId="2" xfId="0" applyFont="1" applyFill="1" applyBorder="1" applyAlignment="1">
      <alignment vertical="center" wrapText="1"/>
    </xf>
    <xf numFmtId="168" fontId="11" fillId="3" borderId="2" xfId="0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top" wrapText="1"/>
    </xf>
    <xf numFmtId="165" fontId="12" fillId="3" borderId="3" xfId="0" applyNumberFormat="1" applyFont="1" applyFill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165" fontId="11" fillId="0" borderId="3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165" fontId="12" fillId="0" borderId="4" xfId="0" applyNumberFormat="1" applyFont="1" applyBorder="1" applyAlignment="1">
      <alignment vertical="center" wrapText="1"/>
    </xf>
    <xf numFmtId="0" fontId="7" fillId="3" borderId="5" xfId="0" applyFont="1" applyFill="1" applyBorder="1" applyAlignment="1">
      <alignment vertical="top" wrapText="1"/>
    </xf>
    <xf numFmtId="167" fontId="12" fillId="3" borderId="5" xfId="0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17" fillId="0" borderId="0" xfId="0" applyFont="1"/>
    <xf numFmtId="170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vertical="top" wrapText="1"/>
    </xf>
    <xf numFmtId="167" fontId="2" fillId="0" borderId="0" xfId="0" applyNumberFormat="1" applyFont="1"/>
    <xf numFmtId="167" fontId="4" fillId="0" borderId="0" xfId="0" applyNumberFormat="1" applyFont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vertical="top" wrapText="1"/>
    </xf>
    <xf numFmtId="165" fontId="11" fillId="3" borderId="0" xfId="0" applyNumberFormat="1" applyFont="1" applyFill="1" applyAlignment="1">
      <alignment vertical="top" wrapText="1"/>
    </xf>
    <xf numFmtId="167" fontId="7" fillId="3" borderId="0" xfId="0" applyNumberFormat="1" applyFont="1" applyFill="1" applyAlignment="1">
      <alignment horizontal="right" vertical="center" wrapText="1"/>
    </xf>
    <xf numFmtId="0" fontId="19" fillId="3" borderId="0" xfId="0" applyFont="1" applyFill="1" applyAlignment="1">
      <alignment vertical="top" wrapText="1"/>
    </xf>
    <xf numFmtId="167" fontId="11" fillId="3" borderId="0" xfId="0" applyNumberFormat="1" applyFont="1" applyFill="1" applyAlignment="1">
      <alignment vertical="top" wrapText="1"/>
    </xf>
    <xf numFmtId="167" fontId="11" fillId="3" borderId="0" xfId="0" applyNumberFormat="1" applyFont="1" applyFill="1" applyAlignment="1">
      <alignment horizontal="right" vertical="center" wrapText="1"/>
    </xf>
    <xf numFmtId="0" fontId="11" fillId="3" borderId="0" xfId="0" applyFont="1" applyFill="1" applyAlignment="1">
      <alignment vertical="top" wrapText="1"/>
    </xf>
    <xf numFmtId="167" fontId="11" fillId="3" borderId="0" xfId="0" applyNumberFormat="1" applyFont="1" applyFill="1" applyAlignment="1">
      <alignment horizontal="right" vertical="top" wrapText="1"/>
    </xf>
    <xf numFmtId="37" fontId="11" fillId="0" borderId="0" xfId="0" applyNumberFormat="1" applyFont="1" applyAlignment="1">
      <alignment vertical="center" wrapText="1"/>
    </xf>
    <xf numFmtId="165" fontId="11" fillId="3" borderId="0" xfId="0" applyNumberFormat="1" applyFont="1" applyFill="1" applyAlignment="1">
      <alignment vertical="center" wrapText="1"/>
    </xf>
    <xf numFmtId="37" fontId="11" fillId="3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65" fontId="11" fillId="3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165" fontId="12" fillId="3" borderId="3" xfId="0" applyNumberFormat="1" applyFont="1" applyFill="1" applyBorder="1" applyAlignment="1">
      <alignment horizontal="right" vertical="center" wrapText="1"/>
    </xf>
    <xf numFmtId="166" fontId="2" fillId="3" borderId="0" xfId="0" applyNumberFormat="1" applyFont="1" applyFill="1" applyAlignment="1">
      <alignment vertical="top" wrapText="1"/>
    </xf>
    <xf numFmtId="37" fontId="2" fillId="3" borderId="0" xfId="0" applyNumberFormat="1" applyFont="1" applyFill="1" applyAlignment="1">
      <alignment horizontal="right" vertical="center" wrapText="1"/>
    </xf>
    <xf numFmtId="0" fontId="12" fillId="3" borderId="7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165" fontId="12" fillId="3" borderId="7" xfId="0" applyNumberFormat="1" applyFont="1" applyFill="1" applyBorder="1" applyAlignment="1">
      <alignment horizontal="right" vertical="center" wrapText="1"/>
    </xf>
    <xf numFmtId="37" fontId="12" fillId="3" borderId="7" xfId="0" applyNumberFormat="1" applyFont="1" applyFill="1" applyBorder="1" applyAlignment="1">
      <alignment horizontal="right" vertical="center" wrapText="1"/>
    </xf>
    <xf numFmtId="0" fontId="19" fillId="3" borderId="8" xfId="0" applyFont="1" applyFill="1" applyBorder="1" applyAlignment="1">
      <alignment vertical="top" wrapText="1"/>
    </xf>
    <xf numFmtId="37" fontId="11" fillId="3" borderId="8" xfId="0" applyNumberFormat="1" applyFont="1" applyFill="1" applyBorder="1" applyAlignment="1">
      <alignment horizontal="right" vertical="center" wrapText="1"/>
    </xf>
    <xf numFmtId="37" fontId="7" fillId="3" borderId="8" xfId="0" applyNumberFormat="1" applyFont="1" applyFill="1" applyBorder="1" applyAlignment="1">
      <alignment horizontal="right" vertical="center" wrapText="1"/>
    </xf>
    <xf numFmtId="37" fontId="11" fillId="3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horizontal="right" vertical="center" wrapText="1"/>
    </xf>
    <xf numFmtId="165" fontId="11" fillId="3" borderId="2" xfId="0" applyNumberFormat="1" applyFont="1" applyFill="1" applyBorder="1" applyAlignment="1">
      <alignment horizontal="right" vertical="center" wrapText="1"/>
    </xf>
    <xf numFmtId="166" fontId="11" fillId="3" borderId="0" xfId="0" applyNumberFormat="1" applyFont="1" applyFill="1" applyAlignment="1">
      <alignment vertical="top" wrapText="1"/>
    </xf>
    <xf numFmtId="165" fontId="12" fillId="3" borderId="0" xfId="0" applyNumberFormat="1" applyFont="1" applyFill="1" applyAlignment="1">
      <alignment horizontal="right" vertical="center" wrapText="1"/>
    </xf>
    <xf numFmtId="37" fontId="12" fillId="3" borderId="0" xfId="0" applyNumberFormat="1" applyFont="1" applyFill="1" applyAlignment="1">
      <alignment horizontal="right" vertical="center" wrapText="1"/>
    </xf>
    <xf numFmtId="0" fontId="12" fillId="2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167" fontId="3" fillId="0" borderId="2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6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2" xfId="0" applyNumberFormat="1" applyFont="1" applyBorder="1"/>
    <xf numFmtId="0" fontId="2" fillId="0" borderId="2" xfId="0" applyFont="1" applyBorder="1"/>
    <xf numFmtId="167" fontId="7" fillId="2" borderId="0" xfId="0" applyNumberFormat="1" applyFont="1" applyFill="1" applyAlignment="1">
      <alignment vertical="top" wrapText="1"/>
    </xf>
    <xf numFmtId="167" fontId="18" fillId="2" borderId="0" xfId="0" applyNumberFormat="1" applyFont="1" applyFill="1" applyAlignment="1">
      <alignment horizontal="center" vertical="top" wrapText="1"/>
    </xf>
    <xf numFmtId="167" fontId="18" fillId="2" borderId="0" xfId="0" applyNumberFormat="1" applyFont="1" applyFill="1" applyAlignment="1">
      <alignment vertical="top" wrapText="1"/>
    </xf>
    <xf numFmtId="167" fontId="18" fillId="2" borderId="9" xfId="0" applyNumberFormat="1" applyFont="1" applyFill="1" applyBorder="1" applyAlignment="1">
      <alignment horizontal="center" vertical="top" wrapText="1"/>
    </xf>
    <xf numFmtId="167" fontId="18" fillId="2" borderId="2" xfId="0" applyNumberFormat="1" applyFont="1" applyFill="1" applyBorder="1" applyAlignment="1">
      <alignment horizontal="center" vertical="top" wrapText="1"/>
    </xf>
    <xf numFmtId="171" fontId="18" fillId="2" borderId="9" xfId="0" applyNumberFormat="1" applyFont="1" applyFill="1" applyBorder="1" applyAlignment="1">
      <alignment horizontal="center" vertical="top" wrapText="1"/>
    </xf>
    <xf numFmtId="0" fontId="2" fillId="2" borderId="0" xfId="0" applyFont="1" applyFill="1"/>
    <xf numFmtId="167" fontId="18" fillId="2" borderId="2" xfId="0" applyNumberFormat="1" applyFont="1" applyFill="1" applyBorder="1" applyAlignment="1">
      <alignment vertical="top" wrapText="1"/>
    </xf>
    <xf numFmtId="167" fontId="18" fillId="3" borderId="3" xfId="0" applyNumberFormat="1" applyFont="1" applyFill="1" applyBorder="1" applyAlignment="1">
      <alignment vertical="top" wrapText="1"/>
    </xf>
    <xf numFmtId="167" fontId="18" fillId="3" borderId="3" xfId="0" applyNumberFormat="1" applyFont="1" applyFill="1" applyBorder="1" applyAlignment="1">
      <alignment horizontal="center" vertical="top" wrapText="1"/>
    </xf>
    <xf numFmtId="167" fontId="8" fillId="3" borderId="0" xfId="0" applyNumberFormat="1" applyFont="1" applyFill="1" applyAlignment="1">
      <alignment vertical="top" wrapText="1"/>
    </xf>
    <xf numFmtId="167" fontId="8" fillId="3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left" vertical="top" wrapText="1"/>
    </xf>
    <xf numFmtId="167" fontId="18" fillId="4" borderId="4" xfId="0" applyNumberFormat="1" applyFont="1" applyFill="1" applyBorder="1" applyAlignment="1">
      <alignment vertical="top" wrapText="1"/>
    </xf>
    <xf numFmtId="0" fontId="14" fillId="0" borderId="3" xfId="0" applyFont="1" applyBorder="1"/>
    <xf numFmtId="0" fontId="10" fillId="3" borderId="0" xfId="0" applyFont="1" applyFill="1"/>
    <xf numFmtId="0" fontId="2" fillId="0" borderId="0" xfId="0" applyFont="1" applyAlignment="1">
      <alignment horizontal="center" vertical="center" wrapText="1"/>
    </xf>
    <xf numFmtId="169" fontId="11" fillId="0" borderId="0" xfId="0" applyNumberFormat="1" applyFont="1" applyAlignment="1">
      <alignment horizontal="center" vertical="center" wrapText="1"/>
    </xf>
    <xf numFmtId="169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168" fontId="7" fillId="3" borderId="6" xfId="0" applyNumberFormat="1" applyFont="1" applyFill="1" applyBorder="1" applyAlignment="1">
      <alignment vertical="top" wrapText="1"/>
    </xf>
    <xf numFmtId="165" fontId="12" fillId="0" borderId="10" xfId="0" applyNumberFormat="1" applyFont="1" applyBorder="1" applyAlignment="1">
      <alignment vertical="center" wrapText="1"/>
    </xf>
    <xf numFmtId="37" fontId="12" fillId="2" borderId="11" xfId="0" applyNumberFormat="1" applyFont="1" applyFill="1" applyBorder="1" applyAlignment="1">
      <alignment horizontal="right" vertical="center" wrapText="1"/>
    </xf>
    <xf numFmtId="167" fontId="15" fillId="3" borderId="0" xfId="0" applyNumberFormat="1" applyFont="1" applyFill="1" applyAlignment="1">
      <alignment horizontal="right" vertical="center" wrapText="1"/>
    </xf>
    <xf numFmtId="37" fontId="9" fillId="3" borderId="0" xfId="0" applyNumberFormat="1" applyFont="1" applyFill="1" applyAlignment="1">
      <alignment horizontal="right" vertical="center" wrapText="1"/>
    </xf>
    <xf numFmtId="165" fontId="9" fillId="3" borderId="0" xfId="0" applyNumberFormat="1" applyFont="1" applyFill="1" applyAlignment="1">
      <alignment horizontal="right" vertical="center" wrapText="1"/>
    </xf>
    <xf numFmtId="37" fontId="13" fillId="3" borderId="0" xfId="0" applyNumberFormat="1" applyFont="1" applyFill="1" applyAlignment="1">
      <alignment horizontal="right" vertical="center" wrapText="1"/>
    </xf>
    <xf numFmtId="167" fontId="15" fillId="0" borderId="0" xfId="0" applyNumberFormat="1" applyFont="1" applyAlignment="1">
      <alignment horizontal="right" vertical="center" wrapText="1"/>
    </xf>
    <xf numFmtId="37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165" fontId="9" fillId="0" borderId="0" xfId="0" applyNumberFormat="1" applyFont="1" applyAlignment="1">
      <alignment horizontal="right" vertical="center" wrapText="1"/>
    </xf>
    <xf numFmtId="167" fontId="8" fillId="4" borderId="4" xfId="0" applyNumberFormat="1" applyFont="1" applyFill="1" applyBorder="1" applyAlignment="1">
      <alignment horizontal="right" vertical="center" wrapText="1"/>
    </xf>
    <xf numFmtId="37" fontId="12" fillId="2" borderId="10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49" fontId="7" fillId="0" borderId="8" xfId="0" applyNumberFormat="1" applyFont="1" applyBorder="1" applyAlignment="1">
      <alignment vertical="top" wrapText="1"/>
    </xf>
    <xf numFmtId="37" fontId="12" fillId="0" borderId="8" xfId="0" applyNumberFormat="1" applyFont="1" applyBorder="1" applyAlignment="1">
      <alignment vertical="top" wrapText="1"/>
    </xf>
    <xf numFmtId="0" fontId="9" fillId="2" borderId="10" xfId="0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vertical="center" wrapText="1"/>
    </xf>
    <xf numFmtId="37" fontId="12" fillId="2" borderId="10" xfId="0" applyNumberFormat="1" applyFont="1" applyFill="1" applyBorder="1" applyAlignment="1">
      <alignment vertical="center" wrapText="1"/>
    </xf>
    <xf numFmtId="37" fontId="12" fillId="3" borderId="8" xfId="0" applyNumberFormat="1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49" fontId="7" fillId="2" borderId="10" xfId="0" applyNumberFormat="1" applyFont="1" applyFill="1" applyBorder="1" applyAlignment="1">
      <alignment vertical="top" wrapText="1"/>
    </xf>
    <xf numFmtId="37" fontId="12" fillId="2" borderId="10" xfId="0" applyNumberFormat="1" applyFont="1" applyFill="1" applyBorder="1" applyAlignment="1">
      <alignment vertical="top" wrapText="1"/>
    </xf>
    <xf numFmtId="169" fontId="11" fillId="0" borderId="0" xfId="0" applyNumberFormat="1" applyFont="1" applyAlignment="1">
      <alignment horizontal="center" vertical="top" wrapText="1"/>
    </xf>
    <xf numFmtId="172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horizontal="left" vertical="top"/>
    </xf>
    <xf numFmtId="37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top"/>
    </xf>
    <xf numFmtId="167" fontId="18" fillId="3" borderId="0" xfId="0" applyNumberFormat="1" applyFont="1" applyFill="1" applyAlignment="1">
      <alignment vertical="top" wrapText="1"/>
    </xf>
    <xf numFmtId="167" fontId="18" fillId="3" borderId="0" xfId="0" applyNumberFormat="1" applyFont="1" applyFill="1" applyAlignment="1">
      <alignment horizontal="center" vertical="top" wrapText="1"/>
    </xf>
    <xf numFmtId="0" fontId="14" fillId="0" borderId="0" xfId="0" applyFont="1"/>
    <xf numFmtId="167" fontId="18" fillId="2" borderId="8" xfId="0" applyNumberFormat="1" applyFont="1" applyFill="1" applyBorder="1" applyAlignment="1">
      <alignment horizontal="center" vertical="top" wrapText="1"/>
    </xf>
    <xf numFmtId="167" fontId="18" fillId="2" borderId="8" xfId="0" applyNumberFormat="1" applyFont="1" applyFill="1" applyBorder="1" applyAlignment="1">
      <alignment vertical="top" wrapText="1"/>
    </xf>
    <xf numFmtId="4" fontId="2" fillId="0" borderId="0" xfId="0" applyNumberFormat="1" applyFont="1"/>
    <xf numFmtId="37" fontId="6" fillId="0" borderId="0" xfId="0" applyNumberFormat="1" applyFont="1" applyAlignment="1">
      <alignment horizontal="left"/>
    </xf>
    <xf numFmtId="37" fontId="6" fillId="0" borderId="0" xfId="0" applyNumberFormat="1" applyFont="1"/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37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4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167" fontId="4" fillId="0" borderId="0" xfId="0" applyNumberFormat="1" applyFont="1" applyAlignment="1">
      <alignment horizontal="left" vertical="center"/>
    </xf>
    <xf numFmtId="0" fontId="7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12" fillId="3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167" fontId="16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top" wrapText="1"/>
    </xf>
    <xf numFmtId="167" fontId="7" fillId="2" borderId="2" xfId="0" applyNumberFormat="1" applyFont="1" applyFill="1" applyBorder="1" applyAlignment="1">
      <alignment vertical="top" wrapText="1"/>
    </xf>
    <xf numFmtId="167" fontId="18" fillId="2" borderId="2" xfId="0" applyNumberFormat="1" applyFont="1" applyFill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167" fontId="18" fillId="2" borderId="13" xfId="0" applyNumberFormat="1" applyFont="1" applyFill="1" applyBorder="1" applyAlignment="1">
      <alignment horizontal="center" vertical="top" wrapText="1"/>
    </xf>
    <xf numFmtId="167" fontId="18" fillId="2" borderId="0" xfId="0" applyNumberFormat="1" applyFont="1" applyFill="1" applyAlignment="1">
      <alignment vertical="top" wrapText="1"/>
    </xf>
    <xf numFmtId="167" fontId="7" fillId="2" borderId="2" xfId="0" applyNumberFormat="1" applyFont="1" applyFill="1" applyBorder="1" applyAlignment="1">
      <alignment horizontal="center" vertical="top" wrapText="1"/>
    </xf>
    <xf numFmtId="167" fontId="18" fillId="2" borderId="3" xfId="0" applyNumberFormat="1" applyFont="1" applyFill="1" applyBorder="1" applyAlignment="1">
      <alignment horizontal="center" vertical="top" wrapText="1"/>
    </xf>
    <xf numFmtId="167" fontId="18" fillId="2" borderId="9" xfId="0" applyNumberFormat="1" applyFont="1" applyFill="1" applyBorder="1" applyAlignment="1">
      <alignment horizontal="center" vertical="top" wrapText="1"/>
    </xf>
    <xf numFmtId="167" fontId="18" fillId="2" borderId="12" xfId="0" applyNumberFormat="1" applyFont="1" applyFill="1" applyBorder="1" applyAlignment="1">
      <alignment vertical="top" wrapText="1"/>
    </xf>
  </cellXfs>
  <cellStyles count="2">
    <cellStyle name="Заглавие 1" xfId="1" builtinId="16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1004-1530-4A49-A66B-5A2DDBCFDDA3}">
  <dimension ref="A1:I55"/>
  <sheetViews>
    <sheetView tabSelected="1" topLeftCell="A16" zoomScale="130" zoomScaleNormal="130" workbookViewId="0">
      <selection activeCell="C46" sqref="C46"/>
    </sheetView>
  </sheetViews>
  <sheetFormatPr defaultColWidth="9.1796875" defaultRowHeight="13" x14ac:dyDescent="0.3"/>
  <cols>
    <col min="1" max="1" width="42.453125" style="1" customWidth="1"/>
    <col min="2" max="2" width="9" style="2" customWidth="1"/>
    <col min="3" max="3" width="11.453125" style="3" customWidth="1"/>
    <col min="4" max="4" width="15.54296875" style="3" customWidth="1"/>
    <col min="5" max="6" width="9.1796875" style="1"/>
    <col min="7" max="8" width="10.453125" style="1" bestFit="1" customWidth="1"/>
    <col min="9" max="9" width="9.6328125" style="1" bestFit="1" customWidth="1"/>
    <col min="10" max="16384" width="9.1796875" style="1"/>
  </cols>
  <sheetData>
    <row r="1" spans="1:9" ht="18" customHeight="1" x14ac:dyDescent="0.3">
      <c r="A1" s="189" t="s">
        <v>0</v>
      </c>
      <c r="B1" s="189"/>
      <c r="C1" s="189"/>
      <c r="D1" s="189"/>
    </row>
    <row r="2" spans="1:9" ht="18" customHeight="1" x14ac:dyDescent="0.3">
      <c r="A2" s="190" t="s">
        <v>1</v>
      </c>
      <c r="B2" s="190"/>
      <c r="C2" s="190"/>
      <c r="D2" s="190"/>
    </row>
    <row r="3" spans="1:9" ht="18" customHeight="1" x14ac:dyDescent="0.3">
      <c r="A3" s="5" t="s">
        <v>125</v>
      </c>
      <c r="B3" s="4"/>
      <c r="C3" s="4"/>
      <c r="D3" s="4"/>
    </row>
    <row r="4" spans="1:9" x14ac:dyDescent="0.3">
      <c r="A4" s="6"/>
    </row>
    <row r="5" spans="1:9" ht="13" customHeight="1" x14ac:dyDescent="0.3">
      <c r="A5" s="7"/>
      <c r="B5" s="8" t="s">
        <v>2</v>
      </c>
      <c r="C5" s="9">
        <v>45930</v>
      </c>
      <c r="D5" s="9">
        <v>45657</v>
      </c>
    </row>
    <row r="6" spans="1:9" ht="13" customHeight="1" x14ac:dyDescent="0.3">
      <c r="A6" s="7"/>
      <c r="B6" s="8"/>
      <c r="C6" s="10" t="s">
        <v>3</v>
      </c>
      <c r="D6" s="10" t="s">
        <v>3</v>
      </c>
    </row>
    <row r="7" spans="1:9" ht="13" customHeight="1" x14ac:dyDescent="0.3">
      <c r="A7" s="11" t="s">
        <v>4</v>
      </c>
      <c r="B7" s="12"/>
      <c r="C7" s="1"/>
      <c r="D7" s="13"/>
    </row>
    <row r="8" spans="1:9" ht="13" customHeight="1" x14ac:dyDescent="0.3">
      <c r="A8" s="11" t="s">
        <v>5</v>
      </c>
      <c r="B8" s="14"/>
      <c r="C8" s="15"/>
      <c r="D8" s="13"/>
    </row>
    <row r="9" spans="1:9" ht="13" hidden="1" customHeight="1" x14ac:dyDescent="0.3">
      <c r="A9" s="16" t="s">
        <v>6</v>
      </c>
      <c r="B9" s="17"/>
      <c r="C9" s="18"/>
      <c r="D9" s="18">
        <f>C9</f>
        <v>0</v>
      </c>
    </row>
    <row r="10" spans="1:9" ht="13" hidden="1" customHeight="1" x14ac:dyDescent="0.3">
      <c r="A10" s="16" t="s">
        <v>7</v>
      </c>
      <c r="B10" s="17"/>
      <c r="C10" s="19">
        <v>0</v>
      </c>
      <c r="D10" s="19"/>
      <c r="G10" s="186"/>
      <c r="H10" s="186"/>
    </row>
    <row r="11" spans="1:9" ht="13" customHeight="1" x14ac:dyDescent="0.3">
      <c r="A11" s="16" t="s">
        <v>8</v>
      </c>
      <c r="B11" s="17"/>
      <c r="C11" s="20">
        <f>1011-3-3-3</f>
        <v>1002</v>
      </c>
      <c r="D11" s="20">
        <v>1011</v>
      </c>
      <c r="G11" s="186"/>
      <c r="H11" s="186"/>
      <c r="I11" s="186"/>
    </row>
    <row r="12" spans="1:9" ht="13" customHeight="1" x14ac:dyDescent="0.3">
      <c r="A12" s="16" t="s">
        <v>9</v>
      </c>
      <c r="B12" s="17"/>
      <c r="C12" s="20">
        <v>107</v>
      </c>
      <c r="D12" s="20">
        <v>107</v>
      </c>
      <c r="G12" s="186"/>
    </row>
    <row r="13" spans="1:9" ht="13" customHeight="1" x14ac:dyDescent="0.3">
      <c r="A13" s="16" t="s">
        <v>98</v>
      </c>
      <c r="B13" s="17"/>
      <c r="C13" s="20">
        <v>84</v>
      </c>
      <c r="D13" s="20">
        <v>84</v>
      </c>
    </row>
    <row r="14" spans="1:9" ht="13" customHeight="1" x14ac:dyDescent="0.3">
      <c r="A14" s="16" t="s">
        <v>99</v>
      </c>
      <c r="B14" s="17"/>
      <c r="C14" s="20">
        <v>470</v>
      </c>
      <c r="D14" s="20">
        <v>470</v>
      </c>
      <c r="G14" s="186"/>
      <c r="H14" s="186"/>
    </row>
    <row r="15" spans="1:9" ht="13" customHeight="1" x14ac:dyDescent="0.3">
      <c r="A15" s="16" t="s">
        <v>29</v>
      </c>
      <c r="B15" s="17"/>
      <c r="C15" s="20">
        <v>2</v>
      </c>
      <c r="D15" s="20">
        <v>2</v>
      </c>
      <c r="H15" s="186"/>
    </row>
    <row r="16" spans="1:9" ht="13" customHeight="1" x14ac:dyDescent="0.3">
      <c r="A16" s="21" t="s">
        <v>10</v>
      </c>
      <c r="B16" s="22"/>
      <c r="C16" s="23">
        <f>SUM(C9:C15)</f>
        <v>1665</v>
      </c>
      <c r="D16" s="23">
        <f>SUM(D9:D15)</f>
        <v>1674</v>
      </c>
    </row>
    <row r="17" spans="1:7" ht="13" customHeight="1" x14ac:dyDescent="0.3">
      <c r="A17" s="11"/>
      <c r="B17" s="24"/>
      <c r="C17" s="25"/>
      <c r="D17" s="26"/>
    </row>
    <row r="18" spans="1:7" ht="13" customHeight="1" x14ac:dyDescent="0.3">
      <c r="A18" s="11" t="s">
        <v>11</v>
      </c>
      <c r="B18" s="24"/>
      <c r="C18" s="15"/>
      <c r="D18" s="13"/>
    </row>
    <row r="19" spans="1:7" ht="13" customHeight="1" x14ac:dyDescent="0.3">
      <c r="A19" s="16" t="s">
        <v>12</v>
      </c>
      <c r="B19" s="140"/>
      <c r="C19" s="19">
        <v>42</v>
      </c>
      <c r="D19" s="19">
        <v>40</v>
      </c>
    </row>
    <row r="20" spans="1:7" ht="13" customHeight="1" x14ac:dyDescent="0.3">
      <c r="A20" s="16" t="s">
        <v>13</v>
      </c>
      <c r="B20" s="140"/>
      <c r="C20" s="19">
        <v>30</v>
      </c>
      <c r="D20" s="19">
        <v>30</v>
      </c>
    </row>
    <row r="21" spans="1:7" ht="13" hidden="1" customHeight="1" x14ac:dyDescent="0.3">
      <c r="A21" s="16" t="s">
        <v>98</v>
      </c>
      <c r="B21" s="140"/>
      <c r="C21" s="19">
        <v>0</v>
      </c>
      <c r="D21" s="19">
        <v>0</v>
      </c>
    </row>
    <row r="22" spans="1:7" ht="13" customHeight="1" x14ac:dyDescent="0.3">
      <c r="A22" s="16" t="s">
        <v>14</v>
      </c>
      <c r="B22" s="140"/>
      <c r="C22" s="19">
        <v>80</v>
      </c>
      <c r="D22" s="19">
        <v>80</v>
      </c>
    </row>
    <row r="23" spans="1:7" ht="13" customHeight="1" x14ac:dyDescent="0.3">
      <c r="A23" s="27" t="s">
        <v>15</v>
      </c>
      <c r="B23" s="141"/>
      <c r="C23" s="28">
        <v>137</v>
      </c>
      <c r="D23" s="28">
        <v>137</v>
      </c>
    </row>
    <row r="24" spans="1:7" ht="13" customHeight="1" x14ac:dyDescent="0.3">
      <c r="A24" s="163" t="s">
        <v>16</v>
      </c>
      <c r="B24" s="164"/>
      <c r="C24" s="165">
        <f>SUM(C19:C23)</f>
        <v>289</v>
      </c>
      <c r="D24" s="165">
        <f>SUM(D19:D23)</f>
        <v>287</v>
      </c>
    </row>
    <row r="25" spans="1:7" ht="13" customHeight="1" x14ac:dyDescent="0.3">
      <c r="A25" s="166" t="s">
        <v>17</v>
      </c>
      <c r="B25" s="167"/>
      <c r="C25" s="168">
        <f>C24+C16</f>
        <v>1954</v>
      </c>
      <c r="D25" s="168">
        <f>D24+D16</f>
        <v>1961</v>
      </c>
      <c r="F25" s="3"/>
      <c r="G25" s="3"/>
    </row>
    <row r="26" spans="1:7" ht="13" customHeight="1" x14ac:dyDescent="0.3">
      <c r="A26" s="29" t="s">
        <v>18</v>
      </c>
      <c r="B26" s="12"/>
      <c r="C26" s="15"/>
      <c r="D26" s="13"/>
    </row>
    <row r="27" spans="1:7" ht="13" customHeight="1" x14ac:dyDescent="0.3">
      <c r="A27" s="30" t="s">
        <v>19</v>
      </c>
      <c r="B27" s="142"/>
      <c r="C27" s="31">
        <v>516</v>
      </c>
      <c r="D27" s="31">
        <v>516</v>
      </c>
    </row>
    <row r="28" spans="1:7" ht="13" customHeight="1" x14ac:dyDescent="0.3">
      <c r="A28" s="30" t="s">
        <v>20</v>
      </c>
      <c r="B28" s="143"/>
      <c r="C28" s="31">
        <v>541</v>
      </c>
      <c r="D28" s="31">
        <v>541</v>
      </c>
    </row>
    <row r="29" spans="1:7" ht="13" customHeight="1" x14ac:dyDescent="0.3">
      <c r="A29" s="30" t="s">
        <v>21</v>
      </c>
      <c r="B29" s="144"/>
      <c r="C29" s="32">
        <f>+D29+D30</f>
        <v>-291</v>
      </c>
      <c r="D29" s="32">
        <v>-595</v>
      </c>
    </row>
    <row r="30" spans="1:7" ht="13" customHeight="1" x14ac:dyDescent="0.3">
      <c r="A30" s="30" t="s">
        <v>22</v>
      </c>
      <c r="B30" s="144"/>
      <c r="C30" s="32">
        <v>-57</v>
      </c>
      <c r="D30" s="32">
        <v>304</v>
      </c>
    </row>
    <row r="31" spans="1:7" ht="13" customHeight="1" x14ac:dyDescent="0.3">
      <c r="A31" s="33" t="s">
        <v>23</v>
      </c>
      <c r="B31" s="145"/>
      <c r="C31" s="34">
        <f>SUM(C27:C30)</f>
        <v>709</v>
      </c>
      <c r="D31" s="35">
        <f>SUM(D27:D30)</f>
        <v>766</v>
      </c>
    </row>
    <row r="32" spans="1:7" ht="13" customHeight="1" x14ac:dyDescent="0.3">
      <c r="A32" s="36" t="s">
        <v>24</v>
      </c>
      <c r="B32" s="146"/>
      <c r="C32" s="37">
        <v>155</v>
      </c>
      <c r="D32" s="37">
        <v>155</v>
      </c>
    </row>
    <row r="33" spans="1:6" ht="13" customHeight="1" x14ac:dyDescent="0.3">
      <c r="A33" s="38" t="s">
        <v>25</v>
      </c>
      <c r="B33" s="147"/>
      <c r="C33" s="39">
        <f>SUM(C31:C32)</f>
        <v>864</v>
      </c>
      <c r="D33" s="39">
        <f>SUM(D31:D32)</f>
        <v>921</v>
      </c>
    </row>
    <row r="34" spans="1:6" ht="13" customHeight="1" x14ac:dyDescent="0.3">
      <c r="A34" s="11" t="s">
        <v>26</v>
      </c>
      <c r="B34" s="12"/>
      <c r="C34" s="15"/>
      <c r="D34" s="13"/>
    </row>
    <row r="35" spans="1:6" ht="13" customHeight="1" x14ac:dyDescent="0.3">
      <c r="A35" s="29" t="s">
        <v>27</v>
      </c>
      <c r="B35" s="12"/>
      <c r="C35" s="15"/>
      <c r="D35" s="13"/>
    </row>
    <row r="36" spans="1:6" ht="13" customHeight="1" x14ac:dyDescent="0.3">
      <c r="A36" s="30" t="s">
        <v>100</v>
      </c>
      <c r="B36" s="17"/>
      <c r="C36" s="20">
        <v>836</v>
      </c>
      <c r="D36" s="20">
        <v>836</v>
      </c>
    </row>
    <row r="37" spans="1:6" ht="13" customHeight="1" x14ac:dyDescent="0.3">
      <c r="A37" s="30" t="s">
        <v>29</v>
      </c>
      <c r="B37" s="17"/>
      <c r="C37" s="20">
        <v>4</v>
      </c>
      <c r="D37" s="20">
        <v>4</v>
      </c>
    </row>
    <row r="38" spans="1:6" ht="13" customHeight="1" x14ac:dyDescent="0.3">
      <c r="A38" s="33" t="s">
        <v>30</v>
      </c>
      <c r="B38" s="148"/>
      <c r="C38" s="40">
        <f>SUM(C36:C37)</f>
        <v>840</v>
      </c>
      <c r="D38" s="41">
        <f>SUM(D36:D37)</f>
        <v>840</v>
      </c>
    </row>
    <row r="39" spans="1:6" ht="13" customHeight="1" x14ac:dyDescent="0.3">
      <c r="A39" s="11" t="s">
        <v>31</v>
      </c>
      <c r="B39" s="12"/>
      <c r="C39" s="15"/>
      <c r="D39" s="13"/>
    </row>
    <row r="40" spans="1:6" ht="13" customHeight="1" x14ac:dyDescent="0.3">
      <c r="A40" s="30" t="s">
        <v>28</v>
      </c>
      <c r="B40" s="140"/>
      <c r="C40" s="19">
        <v>32</v>
      </c>
      <c r="D40" s="19">
        <v>16</v>
      </c>
      <c r="F40" s="3"/>
    </row>
    <row r="41" spans="1:6" ht="13" customHeight="1" x14ac:dyDescent="0.3">
      <c r="A41" s="16" t="s">
        <v>32</v>
      </c>
      <c r="B41" s="137"/>
      <c r="C41" s="19">
        <v>160</v>
      </c>
      <c r="D41" s="19">
        <v>143</v>
      </c>
      <c r="F41" s="3"/>
    </row>
    <row r="42" spans="1:6" ht="13" customHeight="1" x14ac:dyDescent="0.3">
      <c r="A42" s="27" t="s">
        <v>33</v>
      </c>
      <c r="B42" s="141"/>
      <c r="C42" s="28">
        <v>58</v>
      </c>
      <c r="D42" s="28">
        <v>41</v>
      </c>
      <c r="F42" s="3"/>
    </row>
    <row r="43" spans="1:6" ht="13" customHeight="1" x14ac:dyDescent="0.3">
      <c r="A43" s="163" t="s">
        <v>34</v>
      </c>
      <c r="B43" s="164"/>
      <c r="C43" s="165">
        <f>SUM(C40:C42)</f>
        <v>250</v>
      </c>
      <c r="D43" s="169">
        <f>SUM(D40:D42)</f>
        <v>200</v>
      </c>
    </row>
    <row r="44" spans="1:6" ht="13" customHeight="1" x14ac:dyDescent="0.3">
      <c r="A44" s="170" t="s">
        <v>35</v>
      </c>
      <c r="B44" s="171"/>
      <c r="C44" s="172">
        <f>C33+C38+C43</f>
        <v>1954</v>
      </c>
      <c r="D44" s="172">
        <f>D33+D38+D43</f>
        <v>1961</v>
      </c>
      <c r="F44" s="3"/>
    </row>
    <row r="45" spans="1:6" ht="13" customHeight="1" x14ac:dyDescent="0.3">
      <c r="A45" s="42"/>
      <c r="B45" s="42"/>
      <c r="C45" s="188"/>
      <c r="D45" s="188"/>
    </row>
    <row r="46" spans="1:6" ht="13" customHeight="1" x14ac:dyDescent="0.3">
      <c r="A46" s="43"/>
      <c r="B46" s="43"/>
      <c r="C46" s="187"/>
      <c r="D46" s="43"/>
    </row>
    <row r="47" spans="1:6" ht="13" customHeight="1" x14ac:dyDescent="0.3">
      <c r="A47" s="180" t="s">
        <v>101</v>
      </c>
      <c r="B47" s="180"/>
      <c r="C47" s="3" t="s">
        <v>103</v>
      </c>
    </row>
    <row r="48" spans="1:6" ht="13" customHeight="1" x14ac:dyDescent="0.3">
      <c r="A48" s="1" t="s">
        <v>109</v>
      </c>
      <c r="B48" s="1"/>
      <c r="C48" s="175" t="s">
        <v>106</v>
      </c>
    </row>
    <row r="49" spans="1:4" ht="13" customHeight="1" x14ac:dyDescent="0.3">
      <c r="B49" s="76"/>
      <c r="C49" s="76"/>
      <c r="D49" s="76"/>
    </row>
    <row r="50" spans="1:4" ht="13" hidden="1" customHeight="1" x14ac:dyDescent="0.35">
      <c r="A50" s="176"/>
      <c r="B50" s="177"/>
      <c r="C50" s="177"/>
      <c r="D50" s="77"/>
    </row>
    <row r="51" spans="1:4" ht="13" hidden="1" customHeight="1" x14ac:dyDescent="0.3">
      <c r="A51" s="191"/>
      <c r="B51" s="191"/>
      <c r="C51" s="191"/>
      <c r="D51" s="77"/>
    </row>
    <row r="52" spans="1:4" ht="13" hidden="1" customHeight="1" x14ac:dyDescent="0.3">
      <c r="A52" s="191"/>
      <c r="B52" s="191"/>
      <c r="C52" s="191"/>
      <c r="D52" s="77"/>
    </row>
    <row r="53" spans="1:4" ht="13" hidden="1" customHeight="1" x14ac:dyDescent="0.3">
      <c r="A53" s="136"/>
      <c r="B53" s="1"/>
      <c r="C53" s="77"/>
      <c r="D53" s="77"/>
    </row>
    <row r="54" spans="1:4" ht="13" customHeight="1" x14ac:dyDescent="0.3">
      <c r="A54" s="44"/>
      <c r="B54" s="1"/>
      <c r="C54" s="77"/>
      <c r="D54" s="77"/>
    </row>
    <row r="55" spans="1:4" ht="13" customHeight="1" x14ac:dyDescent="0.3">
      <c r="A55" s="44" t="s">
        <v>127</v>
      </c>
      <c r="B55" s="1"/>
      <c r="C55" s="77"/>
      <c r="D55" s="77"/>
    </row>
  </sheetData>
  <mergeCells count="4">
    <mergeCell ref="A1:D1"/>
    <mergeCell ref="A2:D2"/>
    <mergeCell ref="A51:C51"/>
    <mergeCell ref="A52:C52"/>
  </mergeCells>
  <phoneticPr fontId="20" type="noConversion"/>
  <pageMargins left="0.74791666666666667" right="0.49791666666666667" top="0.75" bottom="0.51180555555555562" header="0.51180555555555562" footer="0.51180555555555562"/>
  <pageSetup paperSize="9" firstPageNumber="0" orientation="portrait" verticalDpi="300" r:id="rId1"/>
  <headerFooter alignWithMargins="0"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2273-48DB-420E-BD49-ED3EEA1F5296}">
  <dimension ref="A1:D34"/>
  <sheetViews>
    <sheetView topLeftCell="A4" zoomScale="115" zoomScaleNormal="115" workbookViewId="0">
      <selection activeCell="C46" sqref="C46"/>
    </sheetView>
  </sheetViews>
  <sheetFormatPr defaultColWidth="9.1796875" defaultRowHeight="13" x14ac:dyDescent="0.3"/>
  <cols>
    <col min="1" max="1" width="32.7265625" style="1" customWidth="1"/>
    <col min="2" max="2" width="9.54296875" style="1" customWidth="1"/>
    <col min="3" max="3" width="17.1796875" style="1" customWidth="1"/>
    <col min="4" max="4" width="17" style="1" customWidth="1"/>
    <col min="5" max="16384" width="9.1796875" style="1"/>
  </cols>
  <sheetData>
    <row r="1" spans="1:4" s="45" customFormat="1" ht="18" customHeight="1" x14ac:dyDescent="0.25">
      <c r="A1" s="189" t="s">
        <v>0</v>
      </c>
      <c r="B1" s="189"/>
      <c r="C1" s="189"/>
      <c r="D1" s="189"/>
    </row>
    <row r="2" spans="1:4" s="45" customFormat="1" ht="18" customHeight="1" x14ac:dyDescent="0.25">
      <c r="A2" s="195" t="s">
        <v>36</v>
      </c>
      <c r="B2" s="195"/>
      <c r="C2" s="195"/>
      <c r="D2" s="195"/>
    </row>
    <row r="3" spans="1:4" s="45" customFormat="1" ht="18" customHeight="1" x14ac:dyDescent="0.25">
      <c r="A3" s="46" t="s">
        <v>125</v>
      </c>
      <c r="B3" s="47"/>
      <c r="C3" s="47"/>
      <c r="D3" s="47"/>
    </row>
    <row r="4" spans="1:4" ht="20" x14ac:dyDescent="0.4">
      <c r="A4" s="196"/>
      <c r="B4" s="196"/>
      <c r="C4" s="196"/>
      <c r="D4" s="196"/>
    </row>
    <row r="5" spans="1:4" ht="16" customHeight="1" x14ac:dyDescent="0.4">
      <c r="A5" s="48"/>
      <c r="B5" s="49" t="s">
        <v>2</v>
      </c>
      <c r="C5" s="9">
        <v>45930</v>
      </c>
      <c r="D5" s="9">
        <v>45565</v>
      </c>
    </row>
    <row r="6" spans="1:4" ht="16" customHeight="1" x14ac:dyDescent="0.3">
      <c r="A6" s="50"/>
      <c r="C6" s="51" t="s">
        <v>3</v>
      </c>
      <c r="D6" s="51" t="s">
        <v>3</v>
      </c>
    </row>
    <row r="7" spans="1:4" ht="16" customHeight="1" x14ac:dyDescent="0.3">
      <c r="A7" s="52"/>
      <c r="B7" s="50"/>
      <c r="C7" s="53"/>
      <c r="D7" s="54"/>
    </row>
    <row r="8" spans="1:4" s="45" customFormat="1" ht="16" customHeight="1" x14ac:dyDescent="0.25">
      <c r="A8" s="55" t="s">
        <v>37</v>
      </c>
      <c r="B8" s="137"/>
      <c r="C8" s="45">
        <v>123</v>
      </c>
      <c r="D8" s="56">
        <v>115</v>
      </c>
    </row>
    <row r="9" spans="1:4" s="45" customFormat="1" ht="24.75" customHeight="1" x14ac:dyDescent="0.25">
      <c r="A9" s="55" t="s">
        <v>38</v>
      </c>
      <c r="B9" s="137"/>
      <c r="D9" s="56"/>
    </row>
    <row r="10" spans="1:4" ht="16" customHeight="1" x14ac:dyDescent="0.3">
      <c r="A10" s="55" t="s">
        <v>39</v>
      </c>
      <c r="B10" s="138"/>
      <c r="C10" s="57">
        <v>-39</v>
      </c>
      <c r="D10" s="57">
        <v>-35</v>
      </c>
    </row>
    <row r="11" spans="1:4" ht="16" customHeight="1" x14ac:dyDescent="0.3">
      <c r="A11" s="55" t="s">
        <v>40</v>
      </c>
      <c r="B11" s="138"/>
      <c r="C11" s="57">
        <v>-23</v>
      </c>
      <c r="D11" s="58">
        <v>-10</v>
      </c>
    </row>
    <row r="12" spans="1:4" ht="16" customHeight="1" x14ac:dyDescent="0.3">
      <c r="A12" s="55" t="s">
        <v>41</v>
      </c>
      <c r="B12" s="138"/>
      <c r="C12" s="57">
        <v>-9</v>
      </c>
      <c r="D12" s="59">
        <v>-9</v>
      </c>
    </row>
    <row r="13" spans="1:4" ht="16" customHeight="1" x14ac:dyDescent="0.3">
      <c r="A13" s="55" t="s">
        <v>42</v>
      </c>
      <c r="B13" s="138"/>
      <c r="C13" s="57">
        <v>-103</v>
      </c>
      <c r="D13" s="58">
        <v>-96</v>
      </c>
    </row>
    <row r="14" spans="1:4" ht="16" customHeight="1" x14ac:dyDescent="0.3">
      <c r="A14" s="55" t="s">
        <v>43</v>
      </c>
      <c r="B14" s="138"/>
      <c r="C14" s="57">
        <v>-6</v>
      </c>
      <c r="D14" s="57">
        <v>-5</v>
      </c>
    </row>
    <row r="15" spans="1:4" ht="16" hidden="1" customHeight="1" x14ac:dyDescent="0.3">
      <c r="A15" s="60" t="s">
        <v>44</v>
      </c>
      <c r="B15" s="139"/>
      <c r="C15" s="57">
        <v>0</v>
      </c>
      <c r="D15" s="61">
        <v>0</v>
      </c>
    </row>
    <row r="16" spans="1:4" ht="34.5" customHeight="1" x14ac:dyDescent="0.3">
      <c r="A16" s="62" t="s">
        <v>45</v>
      </c>
      <c r="B16" s="173"/>
      <c r="C16" s="63">
        <f>SUM(C8:C15)</f>
        <v>-57</v>
      </c>
      <c r="D16" s="63">
        <f>SUM(D8:D15)</f>
        <v>-40</v>
      </c>
    </row>
    <row r="17" spans="1:4" ht="18" customHeight="1" x14ac:dyDescent="0.3">
      <c r="A17" s="62" t="s">
        <v>46</v>
      </c>
      <c r="B17" s="64"/>
      <c r="C17" s="1">
        <v>0</v>
      </c>
      <c r="D17" s="65">
        <v>0</v>
      </c>
    </row>
    <row r="18" spans="1:4" ht="22.5" customHeight="1" thickBot="1" x14ac:dyDescent="0.35">
      <c r="A18" s="66" t="s">
        <v>47</v>
      </c>
      <c r="B18" s="174"/>
      <c r="C18" s="150">
        <f>C16-C17</f>
        <v>-57</v>
      </c>
      <c r="D18" s="67">
        <f>D16-D17</f>
        <v>-40</v>
      </c>
    </row>
    <row r="19" spans="1:4" ht="22.5" customHeight="1" thickTop="1" thickBot="1" x14ac:dyDescent="0.35">
      <c r="A19" s="68"/>
      <c r="B19" s="68"/>
      <c r="C19" s="149"/>
      <c r="D19" s="69"/>
    </row>
    <row r="20" spans="1:4" ht="18.75" customHeight="1" thickTop="1" thickBot="1" x14ac:dyDescent="0.35">
      <c r="A20" s="70" t="s">
        <v>48</v>
      </c>
      <c r="B20" s="71"/>
      <c r="C20" s="72">
        <f>C18</f>
        <v>-57</v>
      </c>
      <c r="D20" s="72">
        <f>D18</f>
        <v>-40</v>
      </c>
    </row>
    <row r="22" spans="1:4" x14ac:dyDescent="0.3">
      <c r="A22" s="73"/>
    </row>
    <row r="24" spans="1:4" ht="15" x14ac:dyDescent="0.3">
      <c r="A24" s="74" t="s">
        <v>49</v>
      </c>
      <c r="B24" s="140"/>
      <c r="C24" s="75">
        <f>C18/'Баланс '!C27</f>
        <v>-0.11046511627906977</v>
      </c>
      <c r="D24" s="75">
        <f>D18/'Баланс '!D27</f>
        <v>-7.7519379844961239E-2</v>
      </c>
    </row>
    <row r="26" spans="1:4" ht="15.75" customHeight="1" x14ac:dyDescent="0.3">
      <c r="A26" s="76"/>
      <c r="B26" s="197"/>
      <c r="C26" s="197"/>
      <c r="D26" s="197"/>
    </row>
    <row r="27" spans="1:4" ht="12.75" customHeight="1" x14ac:dyDescent="0.3">
      <c r="A27" s="44" t="s">
        <v>108</v>
      </c>
      <c r="C27" s="192" t="s">
        <v>102</v>
      </c>
      <c r="D27" s="192"/>
    </row>
    <row r="28" spans="1:4" x14ac:dyDescent="0.3">
      <c r="A28" s="1" t="s">
        <v>109</v>
      </c>
      <c r="B28" s="133"/>
      <c r="C28" s="193" t="s">
        <v>107</v>
      </c>
      <c r="D28" s="193"/>
    </row>
    <row r="29" spans="1:4" x14ac:dyDescent="0.3">
      <c r="B29" s="194"/>
      <c r="C29" s="194"/>
      <c r="D29" s="194"/>
    </row>
    <row r="30" spans="1:4" ht="14.5" hidden="1" x14ac:dyDescent="0.35">
      <c r="A30" s="176"/>
      <c r="B30" s="177"/>
      <c r="C30" s="177"/>
      <c r="D30" s="3"/>
    </row>
    <row r="31" spans="1:4" hidden="1" x14ac:dyDescent="0.3">
      <c r="A31" s="191"/>
      <c r="B31" s="191"/>
      <c r="C31" s="191"/>
      <c r="D31" s="3"/>
    </row>
    <row r="32" spans="1:4" hidden="1" x14ac:dyDescent="0.3">
      <c r="A32" s="191"/>
      <c r="B32" s="191"/>
      <c r="C32" s="191"/>
      <c r="D32" s="3"/>
    </row>
    <row r="33" spans="1:4" x14ac:dyDescent="0.3">
      <c r="A33" s="136"/>
      <c r="B33" s="2"/>
      <c r="C33" s="3"/>
      <c r="D33" s="3"/>
    </row>
    <row r="34" spans="1:4" x14ac:dyDescent="0.3">
      <c r="A34" s="44" t="str">
        <f>+'Баланс '!A55</f>
        <v>Дата: 28.11.2025 г.</v>
      </c>
    </row>
  </sheetData>
  <mergeCells count="9">
    <mergeCell ref="A1:D1"/>
    <mergeCell ref="A2:D2"/>
    <mergeCell ref="A4:D4"/>
    <mergeCell ref="B26:D26"/>
    <mergeCell ref="A31:C31"/>
    <mergeCell ref="A32:C32"/>
    <mergeCell ref="C27:D27"/>
    <mergeCell ref="C28:D28"/>
    <mergeCell ref="B29:D29"/>
  </mergeCells>
  <phoneticPr fontId="20" type="noConversion"/>
  <pageMargins left="0.74791666666666667" right="0.74791666666666667" top="0.73402777777777783" bottom="0.98402777777777795" header="0.51180555555555562" footer="0.51180555555555562"/>
  <pageSetup paperSize="9" firstPageNumber="0" orientation="portrait" r:id="rId1"/>
  <headerFooter alignWithMargins="0"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0D2F-E65D-4F6F-9ADF-16A659289F7B}">
  <dimension ref="A1:F44"/>
  <sheetViews>
    <sheetView topLeftCell="A3" zoomScale="115" zoomScaleNormal="115" workbookViewId="0">
      <selection activeCell="C46" sqref="C46"/>
    </sheetView>
  </sheetViews>
  <sheetFormatPr defaultColWidth="9.1796875" defaultRowHeight="13" x14ac:dyDescent="0.3"/>
  <cols>
    <col min="1" max="1" width="40.7265625" style="1" customWidth="1"/>
    <col min="2" max="2" width="9.26953125" style="1" customWidth="1"/>
    <col min="3" max="3" width="14.1796875" style="77" customWidth="1"/>
    <col min="4" max="4" width="14.26953125" style="77" customWidth="1"/>
    <col min="5" max="5" width="9.1796875" style="1" customWidth="1"/>
    <col min="6" max="16384" width="9.1796875" style="1"/>
  </cols>
  <sheetData>
    <row r="1" spans="1:4" s="45" customFormat="1" ht="18" customHeight="1" x14ac:dyDescent="0.25">
      <c r="A1" s="189" t="s">
        <v>0</v>
      </c>
      <c r="B1" s="189"/>
      <c r="C1" s="189"/>
      <c r="D1" s="189"/>
    </row>
    <row r="2" spans="1:4" s="45" customFormat="1" ht="18" customHeight="1" x14ac:dyDescent="0.25">
      <c r="A2" s="199" t="s">
        <v>50</v>
      </c>
      <c r="B2" s="199"/>
      <c r="C2" s="199"/>
      <c r="D2" s="199"/>
    </row>
    <row r="3" spans="1:4" s="45" customFormat="1" ht="18" customHeight="1" x14ac:dyDescent="0.25">
      <c r="A3" s="46" t="str">
        <f>+'Баланс '!A3</f>
        <v>Към 30.09.2025 година</v>
      </c>
      <c r="B3" s="47"/>
      <c r="C3" s="47"/>
      <c r="D3" s="78"/>
    </row>
    <row r="6" spans="1:4" x14ac:dyDescent="0.3">
      <c r="B6" s="79" t="s">
        <v>2</v>
      </c>
      <c r="C6" s="9">
        <f>+'Баланс '!C5</f>
        <v>45930</v>
      </c>
      <c r="D6" s="9">
        <f>+'Баланс '!D5</f>
        <v>45657</v>
      </c>
    </row>
    <row r="7" spans="1:4" x14ac:dyDescent="0.3">
      <c r="A7" s="7"/>
      <c r="C7" s="51" t="s">
        <v>3</v>
      </c>
      <c r="D7" s="51" t="s">
        <v>3</v>
      </c>
    </row>
    <row r="8" spans="1:4" ht="21" customHeight="1" x14ac:dyDescent="0.3">
      <c r="A8" s="80"/>
      <c r="B8" s="81"/>
      <c r="C8" s="82"/>
      <c r="D8" s="82"/>
    </row>
    <row r="9" spans="1:4" ht="15" customHeight="1" x14ac:dyDescent="0.3">
      <c r="A9" s="83" t="s">
        <v>51</v>
      </c>
      <c r="B9" s="84"/>
      <c r="C9" s="85"/>
      <c r="D9" s="85"/>
    </row>
    <row r="10" spans="1:4" ht="15" customHeight="1" x14ac:dyDescent="0.3">
      <c r="A10" s="86" t="s">
        <v>52</v>
      </c>
      <c r="B10" s="87"/>
      <c r="C10" s="88">
        <v>431</v>
      </c>
      <c r="D10" s="88">
        <v>974</v>
      </c>
    </row>
    <row r="11" spans="1:4" ht="15" customHeight="1" x14ac:dyDescent="0.3">
      <c r="A11" s="86" t="s">
        <v>53</v>
      </c>
      <c r="B11" s="84"/>
      <c r="C11" s="88">
        <v>-207</v>
      </c>
      <c r="D11" s="89">
        <v>-276</v>
      </c>
    </row>
    <row r="12" spans="1:4" ht="15" hidden="1" customHeight="1" x14ac:dyDescent="0.3">
      <c r="A12" s="86" t="s">
        <v>54</v>
      </c>
      <c r="B12" s="84"/>
      <c r="C12" s="90"/>
      <c r="D12" s="90"/>
    </row>
    <row r="13" spans="1:4" ht="15" customHeight="1" x14ac:dyDescent="0.3">
      <c r="A13" s="86" t="s">
        <v>55</v>
      </c>
      <c r="B13" s="91"/>
      <c r="C13" s="88">
        <v>-183</v>
      </c>
      <c r="D13" s="89">
        <v>-244</v>
      </c>
    </row>
    <row r="14" spans="1:4" ht="15" hidden="1" customHeight="1" x14ac:dyDescent="0.3">
      <c r="A14" s="86" t="s">
        <v>56</v>
      </c>
      <c r="B14" s="84"/>
      <c r="C14" s="90"/>
      <c r="D14" s="90"/>
    </row>
    <row r="15" spans="1:4" ht="15" hidden="1" customHeight="1" x14ac:dyDescent="0.3">
      <c r="A15" s="92" t="s">
        <v>57</v>
      </c>
      <c r="B15" s="93"/>
      <c r="C15" s="94"/>
      <c r="D15" s="94"/>
    </row>
    <row r="16" spans="1:4" ht="15" customHeight="1" x14ac:dyDescent="0.3">
      <c r="A16" s="62" t="s">
        <v>58</v>
      </c>
      <c r="B16" s="95"/>
      <c r="C16" s="96">
        <f>SUM(C9:C15)</f>
        <v>41</v>
      </c>
      <c r="D16" s="96">
        <f>SUM(D9:D15)</f>
        <v>454</v>
      </c>
    </row>
    <row r="17" spans="1:6" ht="15" customHeight="1" x14ac:dyDescent="0.3">
      <c r="A17" s="83" t="s">
        <v>59</v>
      </c>
      <c r="B17" s="200"/>
      <c r="C17" s="85"/>
      <c r="D17" s="82"/>
    </row>
    <row r="18" spans="1:6" ht="15" hidden="1" customHeight="1" x14ac:dyDescent="0.3">
      <c r="A18" s="55" t="s">
        <v>60</v>
      </c>
      <c r="B18" s="200"/>
      <c r="C18" s="31"/>
      <c r="D18" s="31"/>
    </row>
    <row r="19" spans="1:6" ht="15" hidden="1" customHeight="1" x14ac:dyDescent="0.3">
      <c r="A19" s="86" t="s">
        <v>61</v>
      </c>
      <c r="B19" s="200"/>
      <c r="C19" s="31"/>
      <c r="D19" s="31"/>
    </row>
    <row r="20" spans="1:6" ht="15" hidden="1" customHeight="1" x14ac:dyDescent="0.3">
      <c r="A20" s="86" t="s">
        <v>62</v>
      </c>
      <c r="B20" s="200"/>
      <c r="C20" s="31"/>
      <c r="D20" s="31"/>
      <c r="E20" s="97"/>
    </row>
    <row r="21" spans="1:6" ht="15" hidden="1" customHeight="1" x14ac:dyDescent="0.3">
      <c r="A21" s="86" t="s">
        <v>63</v>
      </c>
      <c r="B21" s="200"/>
      <c r="C21" s="32"/>
      <c r="D21" s="31"/>
      <c r="E21" s="97"/>
    </row>
    <row r="22" spans="1:6" ht="12.75" hidden="1" customHeight="1" x14ac:dyDescent="0.3">
      <c r="A22" s="86" t="s">
        <v>63</v>
      </c>
      <c r="B22" s="200"/>
      <c r="C22" s="98"/>
      <c r="D22" s="98"/>
    </row>
    <row r="23" spans="1:6" ht="15" customHeight="1" x14ac:dyDescent="0.3">
      <c r="A23" s="99" t="s">
        <v>64</v>
      </c>
      <c r="B23" s="100"/>
      <c r="C23" s="101">
        <f>SUM(C17:C22)</f>
        <v>0</v>
      </c>
      <c r="D23" s="102">
        <f>SUM(D17:D22)</f>
        <v>0</v>
      </c>
    </row>
    <row r="24" spans="1:6" ht="15" customHeight="1" x14ac:dyDescent="0.3">
      <c r="A24" s="103" t="s">
        <v>65</v>
      </c>
      <c r="B24" s="201"/>
      <c r="C24" s="104"/>
      <c r="D24" s="105"/>
    </row>
    <row r="25" spans="1:6" ht="15" customHeight="1" x14ac:dyDescent="0.3">
      <c r="A25" s="86" t="s">
        <v>66</v>
      </c>
      <c r="B25" s="201"/>
      <c r="C25" s="106">
        <v>16</v>
      </c>
      <c r="D25" s="107">
        <v>162</v>
      </c>
    </row>
    <row r="26" spans="1:6" ht="15" customHeight="1" x14ac:dyDescent="0.3">
      <c r="A26" s="86" t="s">
        <v>67</v>
      </c>
      <c r="B26" s="201"/>
      <c r="C26" s="107">
        <v>-57</v>
      </c>
      <c r="D26" s="107">
        <v>-595</v>
      </c>
    </row>
    <row r="27" spans="1:6" ht="15" hidden="1" customHeight="1" x14ac:dyDescent="0.3">
      <c r="A27" s="92" t="s">
        <v>68</v>
      </c>
      <c r="B27" s="201"/>
      <c r="C27" s="31"/>
      <c r="D27" s="108"/>
      <c r="E27" s="109"/>
    </row>
    <row r="28" spans="1:6" ht="15" customHeight="1" x14ac:dyDescent="0.3">
      <c r="A28" s="62" t="s">
        <v>69</v>
      </c>
      <c r="B28" s="95"/>
      <c r="C28" s="96">
        <f>SUM(C24:C27)</f>
        <v>-41</v>
      </c>
      <c r="D28" s="96">
        <f>SUM(D25:D27)</f>
        <v>-433</v>
      </c>
    </row>
    <row r="29" spans="1:6" ht="15" customHeight="1" x14ac:dyDescent="0.3">
      <c r="A29" s="202" t="s">
        <v>70</v>
      </c>
      <c r="B29" s="203"/>
      <c r="C29" s="110">
        <f>C16+C23+C28</f>
        <v>0</v>
      </c>
      <c r="D29" s="111">
        <f>D16+D23+D28</f>
        <v>21</v>
      </c>
    </row>
    <row r="30" spans="1:6" ht="14.25" customHeight="1" x14ac:dyDescent="0.3">
      <c r="A30" s="202"/>
      <c r="B30" s="203"/>
      <c r="C30" s="111">
        <v>80</v>
      </c>
      <c r="D30" s="111">
        <v>59</v>
      </c>
    </row>
    <row r="31" spans="1:6" ht="15" customHeight="1" x14ac:dyDescent="0.3">
      <c r="A31" s="112" t="s">
        <v>71</v>
      </c>
      <c r="B31" s="113"/>
      <c r="C31" s="162">
        <f>C30+C29</f>
        <v>80</v>
      </c>
      <c r="D31" s="151">
        <f>D30+D29</f>
        <v>80</v>
      </c>
      <c r="F31" s="3"/>
    </row>
    <row r="33" spans="1:5" x14ac:dyDescent="0.3">
      <c r="A33" s="42"/>
    </row>
    <row r="34" spans="1:5" x14ac:dyDescent="0.3">
      <c r="A34" s="42"/>
    </row>
    <row r="35" spans="1:5" ht="15.75" customHeight="1" x14ac:dyDescent="0.3">
      <c r="A35" s="44" t="s">
        <v>101</v>
      </c>
      <c r="B35" s="198" t="s">
        <v>104</v>
      </c>
      <c r="C35" s="198"/>
      <c r="D35" s="198"/>
    </row>
    <row r="36" spans="1:5" ht="15.75" customHeight="1" x14ac:dyDescent="0.3">
      <c r="A36" s="1" t="s">
        <v>109</v>
      </c>
      <c r="B36" s="193" t="s">
        <v>107</v>
      </c>
      <c r="C36" s="193"/>
      <c r="D36" s="193"/>
      <c r="E36" s="193"/>
    </row>
    <row r="37" spans="1:5" ht="15.75" customHeight="1" x14ac:dyDescent="0.3">
      <c r="A37" s="76"/>
      <c r="B37" s="76"/>
      <c r="C37" s="76"/>
      <c r="D37" s="76"/>
    </row>
    <row r="38" spans="1:5" ht="12.75" hidden="1" customHeight="1" x14ac:dyDescent="0.3">
      <c r="A38" s="133"/>
      <c r="B38" s="193"/>
      <c r="C38" s="193"/>
      <c r="D38" s="193"/>
      <c r="E38" s="193"/>
    </row>
    <row r="39" spans="1:5" ht="15" hidden="1" x14ac:dyDescent="0.35">
      <c r="A39" s="176"/>
      <c r="B39" s="177"/>
      <c r="C39" s="177"/>
      <c r="D39" s="76"/>
    </row>
    <row r="40" spans="1:5" hidden="1" x14ac:dyDescent="0.3">
      <c r="A40" s="191"/>
      <c r="B40" s="191"/>
      <c r="C40" s="191"/>
    </row>
    <row r="41" spans="1:5" hidden="1" x14ac:dyDescent="0.3">
      <c r="A41" s="191"/>
      <c r="B41" s="191"/>
      <c r="C41" s="191"/>
    </row>
    <row r="42" spans="1:5" hidden="1" x14ac:dyDescent="0.3">
      <c r="A42" s="136"/>
    </row>
    <row r="43" spans="1:5" x14ac:dyDescent="0.3">
      <c r="A43" s="44"/>
    </row>
    <row r="44" spans="1:5" x14ac:dyDescent="0.3">
      <c r="A44" s="44" t="str">
        <f>+'Баланс '!A55</f>
        <v>Дата: 28.11.2025 г.</v>
      </c>
      <c r="B44" s="2"/>
      <c r="C44" s="3"/>
      <c r="D44" s="3"/>
    </row>
  </sheetData>
  <mergeCells count="11">
    <mergeCell ref="A1:D1"/>
    <mergeCell ref="A2:D2"/>
    <mergeCell ref="B17:B22"/>
    <mergeCell ref="B24:B27"/>
    <mergeCell ref="A29:A30"/>
    <mergeCell ref="B29:B30"/>
    <mergeCell ref="B35:D35"/>
    <mergeCell ref="B36:E36"/>
    <mergeCell ref="A40:C40"/>
    <mergeCell ref="A41:C41"/>
    <mergeCell ref="B38:E38"/>
  </mergeCells>
  <phoneticPr fontId="20" type="noConversion"/>
  <pageMargins left="0.74791666666666667" right="0.49791666666666667" top="0.73402777777777783" bottom="0.98402777777777795" header="0.51180555555555562" footer="0.51180555555555562"/>
  <pageSetup paperSize="9" firstPageNumber="0" orientation="portrait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7F0D-CDF5-4D98-8908-639D9679BD0F}">
  <dimension ref="A1:G32"/>
  <sheetViews>
    <sheetView zoomScale="115" zoomScaleNormal="115" workbookViewId="0">
      <selection sqref="A1:G32"/>
    </sheetView>
  </sheetViews>
  <sheetFormatPr defaultColWidth="9.1796875" defaultRowHeight="13" x14ac:dyDescent="0.3"/>
  <cols>
    <col min="1" max="1" width="23.26953125" style="1" customWidth="1"/>
    <col min="2" max="2" width="6.54296875" style="1" customWidth="1"/>
    <col min="3" max="3" width="6.7265625" style="1" customWidth="1"/>
    <col min="4" max="4" width="8.453125" style="1" customWidth="1"/>
    <col min="5" max="5" width="9.453125" style="1" customWidth="1"/>
    <col min="6" max="6" width="7.453125" style="1" customWidth="1"/>
    <col min="7" max="7" width="8.1796875" style="1" customWidth="1"/>
    <col min="8" max="16384" width="9.1796875" style="1"/>
  </cols>
  <sheetData>
    <row r="1" spans="1:7" ht="15" x14ac:dyDescent="0.3">
      <c r="A1" s="189" t="s">
        <v>0</v>
      </c>
      <c r="B1" s="189"/>
      <c r="C1" s="189"/>
      <c r="D1" s="114"/>
      <c r="E1" s="114"/>
      <c r="F1" s="115"/>
    </row>
    <row r="2" spans="1:7" ht="14" x14ac:dyDescent="0.3">
      <c r="A2" s="4" t="s">
        <v>72</v>
      </c>
      <c r="B2" s="116"/>
      <c r="C2" s="116"/>
      <c r="D2" s="116"/>
      <c r="E2" s="116"/>
      <c r="F2" s="116"/>
    </row>
    <row r="3" spans="1:7" ht="14" x14ac:dyDescent="0.3">
      <c r="A3" s="46" t="s">
        <v>112</v>
      </c>
      <c r="B3" s="47"/>
      <c r="C3" s="116"/>
      <c r="D3" s="116"/>
      <c r="E3" s="116"/>
      <c r="F3" s="116"/>
    </row>
    <row r="4" spans="1:7" ht="20" x14ac:dyDescent="0.4">
      <c r="A4" s="204"/>
      <c r="B4" s="204"/>
      <c r="C4" s="204"/>
      <c r="D4" s="204"/>
      <c r="E4" s="204"/>
      <c r="F4" s="117"/>
    </row>
    <row r="5" spans="1:7" ht="20" x14ac:dyDescent="0.4">
      <c r="A5" s="117"/>
      <c r="B5" s="117"/>
      <c r="C5" s="117"/>
      <c r="D5" s="117"/>
      <c r="F5" s="118"/>
    </row>
    <row r="6" spans="1:7" ht="15" customHeight="1" x14ac:dyDescent="0.3">
      <c r="A6" s="119"/>
      <c r="B6" s="119"/>
      <c r="C6" s="119"/>
      <c r="D6" s="119"/>
      <c r="E6" s="119"/>
      <c r="F6" s="205" t="s">
        <v>3</v>
      </c>
      <c r="G6" s="205"/>
    </row>
    <row r="7" spans="1:7" ht="43" customHeight="1" x14ac:dyDescent="0.3">
      <c r="A7" s="123" t="s">
        <v>78</v>
      </c>
      <c r="B7" s="122" t="s">
        <v>19</v>
      </c>
      <c r="C7" s="184" t="s">
        <v>20</v>
      </c>
      <c r="D7" s="185" t="s">
        <v>120</v>
      </c>
      <c r="E7" s="185" t="s">
        <v>22</v>
      </c>
      <c r="F7" s="185" t="s">
        <v>24</v>
      </c>
      <c r="G7" s="122" t="s">
        <v>25</v>
      </c>
    </row>
    <row r="8" spans="1:7" x14ac:dyDescent="0.3">
      <c r="A8" s="131" t="s">
        <v>118</v>
      </c>
      <c r="B8" s="153">
        <v>516</v>
      </c>
      <c r="C8" s="153">
        <v>541</v>
      </c>
      <c r="D8" s="154">
        <v>-377</v>
      </c>
      <c r="E8" s="154"/>
      <c r="F8" s="153">
        <v>155</v>
      </c>
      <c r="G8" s="153">
        <f>+B8+C8+D8+E8+F8</f>
        <v>835</v>
      </c>
    </row>
    <row r="9" spans="1:7" ht="21" x14ac:dyDescent="0.3">
      <c r="A9" s="132" t="s">
        <v>96</v>
      </c>
      <c r="B9" s="155"/>
      <c r="C9" s="155"/>
      <c r="D9" s="154"/>
      <c r="E9" s="153">
        <v>-40</v>
      </c>
      <c r="F9" s="153"/>
      <c r="G9" s="153">
        <f>SUM(F9:F9)</f>
        <v>0</v>
      </c>
    </row>
    <row r="10" spans="1:7" ht="13.5" thickBot="1" x14ac:dyDescent="0.35">
      <c r="A10" s="134" t="s">
        <v>119</v>
      </c>
      <c r="B10" s="161">
        <f t="shared" ref="B10:G10" si="0">SUM(B8:B9)</f>
        <v>516</v>
      </c>
      <c r="C10" s="161">
        <f t="shared" si="0"/>
        <v>541</v>
      </c>
      <c r="D10" s="161">
        <f t="shared" si="0"/>
        <v>-377</v>
      </c>
      <c r="E10" s="161">
        <f t="shared" si="0"/>
        <v>-40</v>
      </c>
      <c r="F10" s="161">
        <f t="shared" si="0"/>
        <v>155</v>
      </c>
      <c r="G10" s="161">
        <f t="shared" si="0"/>
        <v>835</v>
      </c>
    </row>
    <row r="11" spans="1:7" ht="13.5" thickTop="1" x14ac:dyDescent="0.3">
      <c r="A11" s="181"/>
      <c r="B11" s="182"/>
      <c r="C11" s="182"/>
      <c r="D11" s="182"/>
      <c r="E11" s="182"/>
      <c r="F11" s="182"/>
      <c r="G11" s="183"/>
    </row>
    <row r="12" spans="1:7" x14ac:dyDescent="0.3">
      <c r="A12" s="181"/>
      <c r="B12" s="182"/>
      <c r="C12" s="182"/>
      <c r="D12" s="182"/>
      <c r="E12" s="182"/>
      <c r="F12" s="182"/>
      <c r="G12" s="183"/>
    </row>
    <row r="13" spans="1:7" x14ac:dyDescent="0.3">
      <c r="A13" s="181"/>
      <c r="B13" s="182"/>
      <c r="C13" s="182"/>
      <c r="D13" s="182"/>
      <c r="E13" s="182"/>
      <c r="F13" s="182"/>
      <c r="G13" s="183"/>
    </row>
    <row r="14" spans="1:7" x14ac:dyDescent="0.3">
      <c r="A14" s="181"/>
      <c r="B14" s="182"/>
      <c r="C14" s="182"/>
      <c r="D14" s="182"/>
      <c r="E14" s="182"/>
      <c r="F14" s="182"/>
      <c r="G14" s="183"/>
    </row>
    <row r="15" spans="1:7" ht="15" customHeight="1" x14ac:dyDescent="0.3">
      <c r="A15" s="131" t="s">
        <v>110</v>
      </c>
      <c r="B15" s="153">
        <v>516</v>
      </c>
      <c r="C15" s="153">
        <v>541</v>
      </c>
      <c r="D15" s="154">
        <v>-581</v>
      </c>
      <c r="E15" s="154"/>
      <c r="F15" s="153">
        <v>155</v>
      </c>
      <c r="G15" s="153">
        <f>SUM(F15:F15)</f>
        <v>155</v>
      </c>
    </row>
    <row r="16" spans="1:7" ht="23.25" customHeight="1" x14ac:dyDescent="0.3">
      <c r="A16" s="132" t="s">
        <v>96</v>
      </c>
      <c r="B16" s="155"/>
      <c r="C16" s="155"/>
      <c r="D16" s="154"/>
      <c r="E16" s="153">
        <v>-52</v>
      </c>
      <c r="F16" s="153"/>
      <c r="G16" s="153">
        <f>SUM(F16:F16)</f>
        <v>0</v>
      </c>
    </row>
    <row r="17" spans="1:7" ht="13.5" thickBot="1" x14ac:dyDescent="0.35">
      <c r="A17" s="134" t="s">
        <v>113</v>
      </c>
      <c r="B17" s="161">
        <f>SUM(B15:B16)</f>
        <v>516</v>
      </c>
      <c r="C17" s="161">
        <f>SUM(C15:C16)</f>
        <v>541</v>
      </c>
      <c r="D17" s="161">
        <f>+D10+E10</f>
        <v>-417</v>
      </c>
      <c r="E17" s="161">
        <f>SUM(E15:E16)</f>
        <v>-52</v>
      </c>
      <c r="F17" s="161">
        <f>SUM(F15:F16)</f>
        <v>155</v>
      </c>
      <c r="G17" s="161">
        <f>+B17+C17+D17+E17+F17</f>
        <v>743</v>
      </c>
    </row>
    <row r="18" spans="1:7" ht="13.5" thickTop="1" x14ac:dyDescent="0.3">
      <c r="A18" s="77" t="s">
        <v>121</v>
      </c>
      <c r="B18" s="43"/>
      <c r="C18" s="43"/>
      <c r="D18" s="43"/>
      <c r="E18" s="43"/>
      <c r="F18" s="43"/>
      <c r="G18" s="43"/>
    </row>
    <row r="19" spans="1:7" ht="15.75" customHeight="1" x14ac:dyDescent="0.3">
      <c r="A19" s="43"/>
      <c r="B19" s="76"/>
      <c r="C19" s="76"/>
      <c r="D19" s="76"/>
      <c r="E19" s="76"/>
      <c r="F19" s="76"/>
      <c r="G19" s="76"/>
    </row>
    <row r="20" spans="1:7" ht="15.75" customHeight="1" x14ac:dyDescent="0.3">
      <c r="A20" s="76"/>
      <c r="B20" s="76"/>
      <c r="C20" s="76"/>
      <c r="D20" s="76"/>
      <c r="E20" s="76"/>
      <c r="F20" s="76"/>
    </row>
    <row r="21" spans="1:7" x14ac:dyDescent="0.3">
      <c r="A21" s="192" t="s">
        <v>108</v>
      </c>
      <c r="B21" s="192"/>
      <c r="D21" s="198"/>
      <c r="E21" s="198"/>
    </row>
    <row r="22" spans="1:7" x14ac:dyDescent="0.3">
      <c r="A22" s="1" t="s">
        <v>111</v>
      </c>
      <c r="D22" s="179"/>
    </row>
    <row r="23" spans="1:7" ht="12.75" customHeight="1" x14ac:dyDescent="0.3">
      <c r="B23" s="76"/>
      <c r="C23" s="76"/>
    </row>
    <row r="24" spans="1:7" ht="12.75" customHeight="1" x14ac:dyDescent="0.3">
      <c r="B24" s="77"/>
      <c r="C24" s="77"/>
    </row>
    <row r="25" spans="1:7" x14ac:dyDescent="0.3">
      <c r="B25" s="77"/>
      <c r="C25" s="77"/>
    </row>
    <row r="26" spans="1:7" ht="14.5" x14ac:dyDescent="0.35">
      <c r="A26" s="178" t="s">
        <v>114</v>
      </c>
      <c r="B26" s="177"/>
      <c r="C26" s="77"/>
    </row>
    <row r="27" spans="1:7" x14ac:dyDescent="0.3">
      <c r="A27" s="206" t="s">
        <v>115</v>
      </c>
      <c r="B27" s="206"/>
      <c r="C27" s="206"/>
    </row>
    <row r="28" spans="1:7" x14ac:dyDescent="0.3">
      <c r="A28" s="206" t="s">
        <v>116</v>
      </c>
      <c r="B28" s="206"/>
      <c r="C28" s="206"/>
      <c r="D28" s="206"/>
    </row>
    <row r="29" spans="1:7" x14ac:dyDescent="0.3">
      <c r="B29" s="77"/>
      <c r="C29" s="77"/>
    </row>
    <row r="30" spans="1:7" x14ac:dyDescent="0.3">
      <c r="A30" s="44"/>
      <c r="B30" s="77"/>
      <c r="C30" s="77"/>
    </row>
    <row r="31" spans="1:7" x14ac:dyDescent="0.3">
      <c r="B31" s="77"/>
      <c r="C31" s="77"/>
    </row>
    <row r="32" spans="1:7" x14ac:dyDescent="0.3">
      <c r="A32" s="44" t="s">
        <v>117</v>
      </c>
    </row>
  </sheetData>
  <mergeCells count="7">
    <mergeCell ref="A1:C1"/>
    <mergeCell ref="A4:E4"/>
    <mergeCell ref="F6:G6"/>
    <mergeCell ref="A27:C27"/>
    <mergeCell ref="A28:D28"/>
    <mergeCell ref="A21:B21"/>
    <mergeCell ref="D21:E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04DE-77FA-46BB-8F6F-E03BAA848EC8}">
  <dimension ref="A1:L41"/>
  <sheetViews>
    <sheetView zoomScale="115" zoomScaleNormal="115" workbookViewId="0">
      <selection activeCell="L16" sqref="A7:L16"/>
    </sheetView>
  </sheetViews>
  <sheetFormatPr defaultColWidth="9.1796875" defaultRowHeight="13" x14ac:dyDescent="0.3"/>
  <cols>
    <col min="1" max="1" width="23.26953125" style="1" customWidth="1"/>
    <col min="2" max="2" width="7.54296875" style="1" hidden="1" customWidth="1"/>
    <col min="3" max="3" width="6.54296875" style="1" customWidth="1"/>
    <col min="4" max="6" width="6.7265625" style="1" customWidth="1"/>
    <col min="7" max="7" width="7.81640625" style="1" customWidth="1"/>
    <col min="8" max="8" width="8.453125" style="1" customWidth="1"/>
    <col min="9" max="9" width="9.453125" style="1" customWidth="1"/>
    <col min="10" max="10" width="6.7265625" style="1" customWidth="1"/>
    <col min="11" max="11" width="7.453125" style="1" customWidth="1"/>
    <col min="12" max="12" width="8.1796875" style="1" customWidth="1"/>
    <col min="13" max="16384" width="9.1796875" style="1"/>
  </cols>
  <sheetData>
    <row r="1" spans="1:12" ht="15" x14ac:dyDescent="0.3">
      <c r="A1" s="189" t="s">
        <v>0</v>
      </c>
      <c r="B1" s="189"/>
      <c r="C1" s="189"/>
      <c r="D1" s="189"/>
      <c r="E1" s="114"/>
      <c r="F1" s="114"/>
      <c r="G1" s="114"/>
      <c r="H1" s="114"/>
      <c r="I1" s="114"/>
      <c r="J1" s="114"/>
      <c r="K1" s="115"/>
    </row>
    <row r="2" spans="1:12" ht="14" x14ac:dyDescent="0.3">
      <c r="A2" s="4" t="s">
        <v>72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4" x14ac:dyDescent="0.3">
      <c r="A3" s="46" t="str">
        <f>+'Баланс '!A3</f>
        <v>Към 30.09.2025 година</v>
      </c>
      <c r="B3" s="47"/>
      <c r="C3" s="47"/>
      <c r="D3" s="116"/>
      <c r="E3" s="116"/>
      <c r="F3" s="116"/>
      <c r="G3" s="116"/>
      <c r="H3" s="116"/>
      <c r="I3" s="116"/>
      <c r="J3" s="116"/>
      <c r="K3" s="116"/>
    </row>
    <row r="4" spans="1:12" ht="20" x14ac:dyDescent="0.4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117"/>
    </row>
    <row r="5" spans="1:12" ht="20" x14ac:dyDescent="0.4">
      <c r="A5" s="117"/>
      <c r="B5" s="117"/>
      <c r="C5" s="117"/>
      <c r="D5" s="117"/>
      <c r="E5" s="117"/>
      <c r="F5" s="117"/>
      <c r="G5" s="117"/>
      <c r="H5" s="117"/>
      <c r="I5" s="209" t="s">
        <v>3</v>
      </c>
      <c r="J5" s="209"/>
      <c r="K5" s="118"/>
    </row>
    <row r="6" spans="1:12" ht="15" customHeight="1" x14ac:dyDescent="0.3">
      <c r="A6" s="119"/>
      <c r="B6" s="119"/>
      <c r="C6" s="119"/>
      <c r="D6" s="119"/>
      <c r="E6" s="119"/>
      <c r="F6" s="119"/>
      <c r="G6" s="119"/>
      <c r="H6" s="119"/>
      <c r="I6" s="119"/>
      <c r="J6" s="120"/>
      <c r="K6" s="120"/>
      <c r="L6" s="120"/>
    </row>
    <row r="7" spans="1:12" ht="13" customHeight="1" x14ac:dyDescent="0.3">
      <c r="A7" s="121"/>
      <c r="B7" s="122" t="s">
        <v>73</v>
      </c>
      <c r="C7" s="122" t="s">
        <v>74</v>
      </c>
      <c r="D7" s="210" t="s">
        <v>20</v>
      </c>
      <c r="E7" s="210"/>
      <c r="F7" s="210"/>
      <c r="G7" s="211" t="s">
        <v>75</v>
      </c>
      <c r="H7" s="211"/>
      <c r="I7" s="122" t="s">
        <v>76</v>
      </c>
      <c r="J7" s="122" t="s">
        <v>23</v>
      </c>
      <c r="K7" s="213" t="s">
        <v>77</v>
      </c>
      <c r="L7" s="122" t="s">
        <v>23</v>
      </c>
    </row>
    <row r="8" spans="1:12" ht="13" customHeight="1" x14ac:dyDescent="0.3">
      <c r="A8" s="123" t="s">
        <v>78</v>
      </c>
      <c r="B8" s="122" t="s">
        <v>79</v>
      </c>
      <c r="C8" s="122" t="s">
        <v>80</v>
      </c>
      <c r="D8" s="214" t="s">
        <v>81</v>
      </c>
      <c r="E8" s="122" t="s">
        <v>82</v>
      </c>
      <c r="F8" s="122" t="s">
        <v>83</v>
      </c>
      <c r="G8" s="215" t="s">
        <v>84</v>
      </c>
      <c r="H8" s="215"/>
      <c r="I8" s="122" t="s">
        <v>85</v>
      </c>
      <c r="J8" s="122"/>
      <c r="K8" s="213"/>
      <c r="L8" s="122" t="s">
        <v>86</v>
      </c>
    </row>
    <row r="9" spans="1:12" ht="17.25" customHeight="1" x14ac:dyDescent="0.3">
      <c r="A9" s="207"/>
      <c r="B9" s="208" t="s">
        <v>87</v>
      </c>
      <c r="C9" s="208" t="s">
        <v>86</v>
      </c>
      <c r="D9" s="214"/>
      <c r="E9" s="122" t="s">
        <v>88</v>
      </c>
      <c r="F9" s="208" t="s">
        <v>89</v>
      </c>
      <c r="G9" s="126" t="s">
        <v>90</v>
      </c>
      <c r="H9" s="124" t="s">
        <v>91</v>
      </c>
      <c r="I9" s="122" t="s">
        <v>92</v>
      </c>
      <c r="J9" s="212"/>
      <c r="K9" s="213"/>
      <c r="L9" s="127"/>
    </row>
    <row r="10" spans="1:12" x14ac:dyDescent="0.3">
      <c r="A10" s="207"/>
      <c r="B10" s="208"/>
      <c r="C10" s="208"/>
      <c r="D10" s="128"/>
      <c r="E10" s="125"/>
      <c r="F10" s="208"/>
      <c r="G10" s="125" t="s">
        <v>93</v>
      </c>
      <c r="H10" s="125" t="s">
        <v>85</v>
      </c>
      <c r="I10" s="125" t="s">
        <v>94</v>
      </c>
      <c r="J10" s="212"/>
      <c r="K10" s="213"/>
      <c r="L10" s="127"/>
    </row>
    <row r="11" spans="1:12" x14ac:dyDescent="0.3">
      <c r="A11" s="129" t="s">
        <v>95</v>
      </c>
      <c r="B11" s="130">
        <v>1</v>
      </c>
      <c r="C11" s="130">
        <v>2</v>
      </c>
      <c r="D11" s="130"/>
      <c r="E11" s="130">
        <v>3</v>
      </c>
      <c r="F11" s="130">
        <v>4</v>
      </c>
      <c r="G11" s="130">
        <v>5</v>
      </c>
      <c r="H11" s="130">
        <v>6</v>
      </c>
      <c r="I11" s="130">
        <v>7</v>
      </c>
      <c r="J11" s="130">
        <v>8</v>
      </c>
      <c r="K11" s="130">
        <v>9</v>
      </c>
      <c r="L11" s="135">
        <v>10</v>
      </c>
    </row>
    <row r="12" spans="1:12" x14ac:dyDescent="0.3">
      <c r="A12" s="131" t="s">
        <v>123</v>
      </c>
      <c r="B12" s="152"/>
      <c r="C12" s="153">
        <v>516</v>
      </c>
      <c r="D12" s="153">
        <v>330</v>
      </c>
      <c r="E12" s="153">
        <v>145</v>
      </c>
      <c r="F12" s="153">
        <v>66</v>
      </c>
      <c r="G12" s="153"/>
      <c r="H12" s="154">
        <v>-291</v>
      </c>
      <c r="I12" s="154"/>
      <c r="J12" s="153">
        <f>C12+D12+E12+F12+G12+H12+I12</f>
        <v>766</v>
      </c>
      <c r="K12" s="153">
        <v>155</v>
      </c>
      <c r="L12" s="153">
        <f>SUM(J12:K12)</f>
        <v>921</v>
      </c>
    </row>
    <row r="13" spans="1:12" ht="21" x14ac:dyDescent="0.3">
      <c r="A13" s="132" t="s">
        <v>96</v>
      </c>
      <c r="B13" s="152"/>
      <c r="C13" s="155"/>
      <c r="D13" s="155"/>
      <c r="E13" s="155"/>
      <c r="F13" s="155"/>
      <c r="G13" s="153"/>
      <c r="H13" s="154"/>
      <c r="I13" s="153">
        <f>+'Баланс '!C30</f>
        <v>-57</v>
      </c>
      <c r="J13" s="153">
        <f>SUM(C13:I13)</f>
        <v>-57</v>
      </c>
      <c r="K13" s="153"/>
      <c r="L13" s="153">
        <f>SUM(J13:K13)</f>
        <v>-57</v>
      </c>
    </row>
    <row r="14" spans="1:12" ht="21" x14ac:dyDescent="0.3">
      <c r="A14" s="132" t="s">
        <v>48</v>
      </c>
      <c r="B14" s="156"/>
      <c r="C14" s="157"/>
      <c r="D14" s="158"/>
      <c r="E14" s="157"/>
      <c r="F14" s="157"/>
      <c r="G14" s="157"/>
      <c r="H14" s="157"/>
      <c r="I14" s="154"/>
      <c r="J14" s="153"/>
      <c r="K14" s="159"/>
      <c r="L14" s="159">
        <f>SUM(J14:K14)</f>
        <v>0</v>
      </c>
    </row>
    <row r="15" spans="1:12" x14ac:dyDescent="0.3">
      <c r="A15" s="132" t="s">
        <v>97</v>
      </c>
      <c r="B15" s="159"/>
      <c r="C15" s="159"/>
      <c r="D15" s="159"/>
      <c r="E15" s="159"/>
      <c r="F15" s="159"/>
      <c r="G15" s="159"/>
      <c r="H15" s="159"/>
      <c r="I15" s="159"/>
      <c r="J15" s="153"/>
      <c r="K15" s="160"/>
      <c r="L15" s="160"/>
    </row>
    <row r="16" spans="1:12" ht="13.5" thickBot="1" x14ac:dyDescent="0.35">
      <c r="A16" s="134" t="s">
        <v>126</v>
      </c>
      <c r="B16" s="161">
        <f>SUM(B12:B15)</f>
        <v>0</v>
      </c>
      <c r="C16" s="161">
        <f t="shared" ref="C16:L16" si="0">SUM(C12:C15)</f>
        <v>516</v>
      </c>
      <c r="D16" s="161">
        <f t="shared" si="0"/>
        <v>330</v>
      </c>
      <c r="E16" s="161">
        <f t="shared" si="0"/>
        <v>145</v>
      </c>
      <c r="F16" s="161">
        <f t="shared" si="0"/>
        <v>66</v>
      </c>
      <c r="G16" s="161">
        <f t="shared" si="0"/>
        <v>0</v>
      </c>
      <c r="H16" s="161">
        <f t="shared" si="0"/>
        <v>-291</v>
      </c>
      <c r="I16" s="161">
        <f t="shared" si="0"/>
        <v>-57</v>
      </c>
      <c r="J16" s="161">
        <f t="shared" si="0"/>
        <v>709</v>
      </c>
      <c r="K16" s="161">
        <f t="shared" si="0"/>
        <v>155</v>
      </c>
      <c r="L16" s="161">
        <f t="shared" si="0"/>
        <v>864</v>
      </c>
    </row>
    <row r="17" spans="1:12" ht="13.5" thickTop="1" x14ac:dyDescent="0.3">
      <c r="A17" s="181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3"/>
    </row>
    <row r="18" spans="1:12" x14ac:dyDescent="0.3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3"/>
    </row>
    <row r="19" spans="1:12" x14ac:dyDescent="0.3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3"/>
    </row>
    <row r="20" spans="1:12" x14ac:dyDescent="0.3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3"/>
    </row>
    <row r="21" spans="1:12" ht="15" customHeight="1" x14ac:dyDescent="0.3">
      <c r="A21" s="131" t="s">
        <v>122</v>
      </c>
      <c r="B21" s="152"/>
      <c r="C21" s="153">
        <v>516</v>
      </c>
      <c r="D21" s="153">
        <v>330</v>
      </c>
      <c r="E21" s="153">
        <v>145</v>
      </c>
      <c r="F21" s="153">
        <v>66</v>
      </c>
      <c r="G21" s="153"/>
      <c r="H21" s="154">
        <v>-595</v>
      </c>
      <c r="I21" s="154"/>
      <c r="J21" s="153">
        <f>C21+D21+E21+F21+G21+H21+I21</f>
        <v>462</v>
      </c>
      <c r="K21" s="153">
        <v>155</v>
      </c>
      <c r="L21" s="153">
        <f>SUM(J21:K21)</f>
        <v>617</v>
      </c>
    </row>
    <row r="22" spans="1:12" ht="23.25" customHeight="1" x14ac:dyDescent="0.3">
      <c r="A22" s="132" t="s">
        <v>96</v>
      </c>
      <c r="B22" s="152"/>
      <c r="C22" s="155"/>
      <c r="D22" s="155"/>
      <c r="E22" s="155"/>
      <c r="F22" s="155"/>
      <c r="G22" s="153"/>
      <c r="H22" s="154"/>
      <c r="I22" s="153">
        <v>304</v>
      </c>
      <c r="J22" s="153">
        <f>SUM(C22:I22)</f>
        <v>304</v>
      </c>
      <c r="K22" s="153"/>
      <c r="L22" s="153">
        <f>SUM(J22:K22)</f>
        <v>304</v>
      </c>
    </row>
    <row r="23" spans="1:12" ht="23.25" customHeight="1" x14ac:dyDescent="0.3">
      <c r="A23" s="132" t="s">
        <v>48</v>
      </c>
      <c r="B23" s="156"/>
      <c r="C23" s="157"/>
      <c r="D23" s="158"/>
      <c r="E23" s="157"/>
      <c r="F23" s="157"/>
      <c r="G23" s="157"/>
      <c r="H23" s="157"/>
      <c r="I23" s="154"/>
      <c r="J23" s="153"/>
      <c r="K23" s="159"/>
      <c r="L23" s="159">
        <f>SUM(J23:K23)</f>
        <v>0</v>
      </c>
    </row>
    <row r="24" spans="1:12" ht="15" customHeight="1" x14ac:dyDescent="0.3">
      <c r="A24" s="132" t="s">
        <v>97</v>
      </c>
      <c r="B24" s="159"/>
      <c r="C24" s="159"/>
      <c r="D24" s="159"/>
      <c r="E24" s="159"/>
      <c r="F24" s="159"/>
      <c r="G24" s="159"/>
      <c r="H24" s="159"/>
      <c r="I24" s="159"/>
      <c r="J24" s="153"/>
      <c r="K24" s="160"/>
      <c r="L24" s="160"/>
    </row>
    <row r="25" spans="1:12" ht="13.5" thickBot="1" x14ac:dyDescent="0.35">
      <c r="A25" s="134" t="s">
        <v>124</v>
      </c>
      <c r="B25" s="161">
        <f>SUM(B21:B24)</f>
        <v>0</v>
      </c>
      <c r="C25" s="161">
        <f t="shared" ref="C25:L25" si="1">SUM(C21:C24)</f>
        <v>516</v>
      </c>
      <c r="D25" s="161">
        <f t="shared" si="1"/>
        <v>330</v>
      </c>
      <c r="E25" s="161">
        <f t="shared" si="1"/>
        <v>145</v>
      </c>
      <c r="F25" s="161">
        <f t="shared" si="1"/>
        <v>66</v>
      </c>
      <c r="G25" s="161">
        <f t="shared" si="1"/>
        <v>0</v>
      </c>
      <c r="H25" s="161">
        <f t="shared" si="1"/>
        <v>-595</v>
      </c>
      <c r="I25" s="161">
        <f t="shared" si="1"/>
        <v>304</v>
      </c>
      <c r="J25" s="161">
        <f t="shared" si="1"/>
        <v>766</v>
      </c>
      <c r="K25" s="161">
        <f t="shared" si="1"/>
        <v>155</v>
      </c>
      <c r="L25" s="161">
        <f t="shared" si="1"/>
        <v>921</v>
      </c>
    </row>
    <row r="26" spans="1:12" ht="13.5" thickTop="1" x14ac:dyDescent="0.3">
      <c r="A26" s="77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ht="15.75" customHeight="1" x14ac:dyDescent="0.3">
      <c r="A27" s="43"/>
      <c r="B27" s="76"/>
      <c r="C27" s="76"/>
      <c r="D27" s="76"/>
      <c r="F27" s="76"/>
      <c r="G27" s="76"/>
      <c r="H27" s="76"/>
      <c r="I27" s="76"/>
      <c r="J27" s="76"/>
      <c r="K27" s="76"/>
      <c r="L27" s="76"/>
    </row>
    <row r="28" spans="1:12" ht="15.75" customHeight="1" x14ac:dyDescent="0.3">
      <c r="A28" s="76"/>
      <c r="B28" s="197"/>
      <c r="C28" s="197"/>
      <c r="D28" s="197"/>
      <c r="G28" s="198"/>
      <c r="H28" s="198"/>
      <c r="I28" s="198"/>
      <c r="J28" s="198"/>
      <c r="K28" s="198"/>
    </row>
    <row r="29" spans="1:12" ht="15.75" customHeight="1" x14ac:dyDescent="0.3">
      <c r="A29" s="76"/>
      <c r="B29" s="76"/>
      <c r="C29" s="76"/>
      <c r="D29" s="76"/>
      <c r="F29" s="76"/>
      <c r="G29" s="76"/>
      <c r="H29" s="76"/>
      <c r="I29" s="76"/>
      <c r="J29" s="76"/>
      <c r="K29" s="76"/>
    </row>
    <row r="30" spans="1:12" x14ac:dyDescent="0.3">
      <c r="A30" s="192" t="s">
        <v>108</v>
      </c>
      <c r="B30" s="192"/>
      <c r="C30" s="192"/>
      <c r="E30" s="198" t="s">
        <v>105</v>
      </c>
      <c r="F30" s="198"/>
      <c r="G30" s="198"/>
      <c r="H30" s="198"/>
      <c r="I30" s="198"/>
      <c r="J30" s="198"/>
    </row>
    <row r="31" spans="1:12" x14ac:dyDescent="0.3">
      <c r="A31" s="1" t="s">
        <v>111</v>
      </c>
      <c r="E31" s="193" t="s">
        <v>106</v>
      </c>
      <c r="F31" s="193"/>
      <c r="G31" s="193"/>
      <c r="H31" s="193"/>
    </row>
    <row r="32" spans="1:12" ht="12.75" customHeight="1" x14ac:dyDescent="0.3">
      <c r="B32" s="76"/>
      <c r="C32" s="76"/>
      <c r="D32" s="76"/>
      <c r="E32" s="76"/>
    </row>
    <row r="33" spans="1:8" ht="12.75" hidden="1" customHeight="1" x14ac:dyDescent="0.3">
      <c r="C33" s="77"/>
      <c r="D33" s="77"/>
    </row>
    <row r="34" spans="1:8" hidden="1" x14ac:dyDescent="0.3">
      <c r="C34" s="77"/>
      <c r="D34" s="77"/>
    </row>
    <row r="35" spans="1:8" ht="14.5" hidden="1" x14ac:dyDescent="0.35">
      <c r="A35" s="178"/>
      <c r="B35" s="177"/>
      <c r="C35" s="177"/>
      <c r="D35" s="77"/>
    </row>
    <row r="36" spans="1:8" hidden="1" x14ac:dyDescent="0.3">
      <c r="A36" s="206"/>
      <c r="B36" s="206"/>
      <c r="C36" s="206"/>
      <c r="D36" s="206"/>
      <c r="E36" s="206"/>
      <c r="F36" s="206"/>
    </row>
    <row r="37" spans="1:8" hidden="1" x14ac:dyDescent="0.3">
      <c r="A37" s="206"/>
      <c r="B37" s="206"/>
      <c r="C37" s="206"/>
      <c r="D37" s="206"/>
      <c r="E37" s="206"/>
      <c r="F37" s="206"/>
      <c r="G37" s="206"/>
      <c r="H37" s="206"/>
    </row>
    <row r="38" spans="1:8" hidden="1" x14ac:dyDescent="0.3">
      <c r="C38" s="77"/>
      <c r="D38" s="77"/>
    </row>
    <row r="39" spans="1:8" hidden="1" x14ac:dyDescent="0.3">
      <c r="A39" s="44"/>
      <c r="C39" s="77"/>
      <c r="D39" s="77"/>
    </row>
    <row r="40" spans="1:8" x14ac:dyDescent="0.3">
      <c r="C40" s="77"/>
      <c r="D40" s="77"/>
    </row>
    <row r="41" spans="1:8" x14ac:dyDescent="0.3">
      <c r="A41" s="44" t="str">
        <f>+'Баланс '!A55</f>
        <v>Дата: 28.11.2025 г.</v>
      </c>
    </row>
  </sheetData>
  <mergeCells count="20">
    <mergeCell ref="A36:F36"/>
    <mergeCell ref="A37:H37"/>
    <mergeCell ref="C9:C10"/>
    <mergeCell ref="F9:F10"/>
    <mergeCell ref="J9:J10"/>
    <mergeCell ref="G28:K28"/>
    <mergeCell ref="K7:K10"/>
    <mergeCell ref="D8:D9"/>
    <mergeCell ref="G8:H8"/>
    <mergeCell ref="B28:D28"/>
    <mergeCell ref="A1:D1"/>
    <mergeCell ref="A4:J4"/>
    <mergeCell ref="I5:J5"/>
    <mergeCell ref="D7:F7"/>
    <mergeCell ref="G7:H7"/>
    <mergeCell ref="A30:C30"/>
    <mergeCell ref="E30:J30"/>
    <mergeCell ref="E31:H31"/>
    <mergeCell ref="A9:A10"/>
    <mergeCell ref="B9:B10"/>
  </mergeCells>
  <phoneticPr fontId="20" type="noConversion"/>
  <pageMargins left="0.24791666666666667" right="0.24791666666666667" top="0.73402777777777783" bottom="0.51180555555555562" header="0.51180555555555562" footer="0.51180555555555562"/>
  <pageSetup scale="95" firstPageNumber="0" orientation="portrait" horizontalDpi="300" verticalDpi="300" r:id="rId1"/>
  <headerFooter alignWithMargins="0">
    <oddFooter>&amp;R4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1</vt:i4>
      </vt:variant>
    </vt:vector>
  </HeadingPairs>
  <TitlesOfParts>
    <vt:vector size="6" baseType="lpstr">
      <vt:lpstr>Баланс </vt:lpstr>
      <vt:lpstr>Очет за доходите </vt:lpstr>
      <vt:lpstr>Паричен поток</vt:lpstr>
      <vt:lpstr>Лист1</vt:lpstr>
      <vt:lpstr>Собствен капитал </vt:lpstr>
      <vt:lpstr>'Собствен капитал 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Dimitar Tsvetanov</cp:lastModifiedBy>
  <cp:revision>1</cp:revision>
  <cp:lastPrinted>2025-11-28T12:52:49Z</cp:lastPrinted>
  <dcterms:created xsi:type="dcterms:W3CDTF">2013-12-19T08:50:52Z</dcterms:created>
  <dcterms:modified xsi:type="dcterms:W3CDTF">2025-11-28T12:53:49Z</dcterms:modified>
</cp:coreProperties>
</file>